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支出" sheetId="11" r:id="rId1"/>
  </sheets>
  <calcPr calcId="145621"/>
</workbook>
</file>

<file path=xl/calcChain.xml><?xml version="1.0" encoding="utf-8"?>
<calcChain xmlns="http://schemas.openxmlformats.org/spreadsheetml/2006/main">
  <c r="I148" i="11" l="1"/>
  <c r="I146" i="11"/>
  <c r="I132" i="11"/>
  <c r="I120" i="11"/>
  <c r="I108" i="11"/>
  <c r="I98" i="11"/>
  <c r="I87" i="11"/>
  <c r="I75" i="11"/>
  <c r="I63" i="11"/>
  <c r="I55" i="11"/>
  <c r="I45" i="11"/>
  <c r="I38" i="11"/>
  <c r="I29" i="11"/>
  <c r="I21" i="11"/>
  <c r="I10" i="11"/>
  <c r="I6" i="11"/>
  <c r="U19" i="11" l="1"/>
  <c r="T19" i="11"/>
  <c r="S19" i="11"/>
  <c r="R19" i="11"/>
  <c r="Q19" i="11"/>
  <c r="P19" i="11"/>
  <c r="O19" i="11"/>
  <c r="N19" i="11"/>
  <c r="U18" i="11"/>
  <c r="T18" i="11"/>
  <c r="S18" i="11"/>
  <c r="R18" i="11"/>
  <c r="Q18" i="11"/>
  <c r="P18" i="11"/>
  <c r="O18" i="11"/>
  <c r="N18" i="11"/>
  <c r="U17" i="11"/>
  <c r="T17" i="11"/>
  <c r="S17" i="11"/>
  <c r="R17" i="11"/>
  <c r="Q17" i="11"/>
  <c r="P17" i="11"/>
  <c r="O17" i="11"/>
  <c r="N17" i="11"/>
  <c r="U16" i="11"/>
  <c r="T16" i="11"/>
  <c r="S16" i="11"/>
  <c r="R16" i="11"/>
  <c r="Q16" i="11"/>
  <c r="P16" i="11"/>
  <c r="O16" i="11"/>
  <c r="N16" i="11"/>
  <c r="U15" i="11"/>
  <c r="T15" i="11"/>
  <c r="S15" i="11"/>
  <c r="R15" i="11"/>
  <c r="Q15" i="11"/>
  <c r="P15" i="11"/>
  <c r="O15" i="11"/>
  <c r="N15" i="11"/>
  <c r="U14" i="11"/>
  <c r="T14" i="11"/>
  <c r="S14" i="11"/>
  <c r="R14" i="11"/>
  <c r="Q14" i="11"/>
  <c r="P14" i="11"/>
  <c r="O14" i="11"/>
  <c r="N14" i="11"/>
  <c r="U13" i="11"/>
  <c r="T13" i="11"/>
  <c r="S13" i="11"/>
  <c r="R13" i="11"/>
  <c r="Q13" i="11"/>
  <c r="P13" i="11"/>
  <c r="O13" i="11"/>
  <c r="N13" i="11"/>
  <c r="U12" i="11"/>
  <c r="T12" i="11"/>
  <c r="S12" i="11"/>
  <c r="R12" i="11"/>
  <c r="Q12" i="11"/>
  <c r="P12" i="11"/>
  <c r="O12" i="11"/>
  <c r="N12" i="11"/>
  <c r="U11" i="11"/>
  <c r="T11" i="11"/>
  <c r="S11" i="11"/>
  <c r="R11" i="11"/>
  <c r="Q11" i="11"/>
  <c r="P11" i="11"/>
  <c r="O11" i="11"/>
  <c r="N11" i="11"/>
  <c r="U10" i="11"/>
  <c r="T10" i="11"/>
  <c r="S10" i="11"/>
  <c r="R10" i="11"/>
  <c r="Q10" i="11"/>
  <c r="P10" i="11"/>
  <c r="O10" i="11"/>
  <c r="N10" i="11"/>
  <c r="U9" i="11"/>
  <c r="T9" i="11"/>
  <c r="S9" i="11"/>
  <c r="R9" i="11"/>
  <c r="Q9" i="11"/>
  <c r="P9" i="11"/>
  <c r="O9" i="11"/>
  <c r="N9" i="11"/>
  <c r="U8" i="11"/>
  <c r="T8" i="11"/>
  <c r="S8" i="11"/>
  <c r="R8" i="11"/>
  <c r="Q8" i="11"/>
  <c r="P8" i="11"/>
  <c r="O8" i="11"/>
  <c r="N8" i="11"/>
  <c r="U7" i="11"/>
  <c r="T7" i="11"/>
  <c r="S7" i="11"/>
  <c r="R7" i="11"/>
  <c r="Q7" i="11"/>
  <c r="P7" i="11"/>
  <c r="O7" i="11"/>
  <c r="N7" i="11"/>
  <c r="U6" i="11"/>
  <c r="T6" i="11"/>
  <c r="S6" i="11"/>
  <c r="R6" i="11"/>
  <c r="Q6" i="11"/>
  <c r="P6" i="11"/>
  <c r="O6" i="11"/>
  <c r="N6" i="11"/>
  <c r="I152" i="11"/>
  <c r="I156" i="11" s="1"/>
  <c r="U5" i="11"/>
  <c r="T5" i="11"/>
  <c r="S5" i="11"/>
  <c r="R5" i="11"/>
  <c r="Q5" i="11"/>
  <c r="P5" i="11"/>
  <c r="O5" i="11"/>
  <c r="N5" i="11"/>
  <c r="U4" i="11"/>
  <c r="U20" i="11" s="1"/>
  <c r="T4" i="11"/>
  <c r="S4" i="11"/>
  <c r="S20" i="11" s="1"/>
  <c r="R4" i="11"/>
  <c r="R20" i="11" s="1"/>
  <c r="Q4" i="11"/>
  <c r="Q20" i="11" s="1"/>
  <c r="P4" i="11"/>
  <c r="P20" i="11" s="1"/>
  <c r="O4" i="11"/>
  <c r="O20" i="11" s="1"/>
  <c r="N4" i="11"/>
  <c r="N20" i="11" s="1"/>
  <c r="T20" i="11" l="1"/>
</calcChain>
</file>

<file path=xl/sharedStrings.xml><?xml version="1.0" encoding="utf-8"?>
<sst xmlns="http://schemas.openxmlformats.org/spreadsheetml/2006/main" count="597" uniqueCount="129">
  <si>
    <t>苫小牧</t>
    <rPh sb="0" eb="3">
      <t>トマコマイ</t>
    </rPh>
    <phoneticPr fontId="1"/>
  </si>
  <si>
    <t>登別</t>
    <rPh sb="0" eb="2">
      <t>ノボリベツ</t>
    </rPh>
    <phoneticPr fontId="1"/>
  </si>
  <si>
    <t>長万部</t>
    <rPh sb="0" eb="3">
      <t>オシャマンベ</t>
    </rPh>
    <phoneticPr fontId="1"/>
  </si>
  <si>
    <t>函館</t>
    <rPh sb="0" eb="2">
      <t>ハコダテ</t>
    </rPh>
    <phoneticPr fontId="1"/>
  </si>
  <si>
    <t>木古内</t>
    <rPh sb="0" eb="3">
      <t>キコナイ</t>
    </rPh>
    <phoneticPr fontId="1"/>
  </si>
  <si>
    <t>江差</t>
    <rPh sb="0" eb="2">
      <t>エサシ</t>
    </rPh>
    <phoneticPr fontId="1"/>
  </si>
  <si>
    <t>岩内</t>
    <rPh sb="0" eb="2">
      <t>イワナイ</t>
    </rPh>
    <phoneticPr fontId="1"/>
  </si>
  <si>
    <t>余市</t>
    <rPh sb="0" eb="2">
      <t>ヨイチ</t>
    </rPh>
    <phoneticPr fontId="1"/>
  </si>
  <si>
    <t>増毛</t>
    <rPh sb="0" eb="2">
      <t>マシケ</t>
    </rPh>
    <phoneticPr fontId="1"/>
  </si>
  <si>
    <t>留萌</t>
    <rPh sb="0" eb="2">
      <t>ルモイ</t>
    </rPh>
    <phoneticPr fontId="1"/>
  </si>
  <si>
    <t>羽幌</t>
    <rPh sb="0" eb="2">
      <t>ハボロ</t>
    </rPh>
    <phoneticPr fontId="1"/>
  </si>
  <si>
    <t>稚内</t>
    <rPh sb="0" eb="2">
      <t>ワッカナイ</t>
    </rPh>
    <phoneticPr fontId="1"/>
  </si>
  <si>
    <t>浜頓別</t>
    <rPh sb="0" eb="3">
      <t>ハマトンベツ</t>
    </rPh>
    <phoneticPr fontId="1"/>
  </si>
  <si>
    <t>紋別</t>
    <rPh sb="0" eb="2">
      <t>モンベツ</t>
    </rPh>
    <phoneticPr fontId="1"/>
  </si>
  <si>
    <t>網走</t>
    <rPh sb="0" eb="2">
      <t>アバシリ</t>
    </rPh>
    <phoneticPr fontId="1"/>
  </si>
  <si>
    <t>斜里</t>
    <rPh sb="0" eb="2">
      <t>シャリ</t>
    </rPh>
    <phoneticPr fontId="1"/>
  </si>
  <si>
    <t>標津</t>
    <rPh sb="0" eb="2">
      <t>シベツ</t>
    </rPh>
    <phoneticPr fontId="1"/>
  </si>
  <si>
    <t>根室</t>
    <rPh sb="0" eb="2">
      <t>ネムロ</t>
    </rPh>
    <phoneticPr fontId="1"/>
  </si>
  <si>
    <t>厚岸</t>
    <rPh sb="0" eb="2">
      <t>アッケシ</t>
    </rPh>
    <phoneticPr fontId="1"/>
  </si>
  <si>
    <t>釧路</t>
    <rPh sb="0" eb="2">
      <t>クシロ</t>
    </rPh>
    <phoneticPr fontId="1"/>
  </si>
  <si>
    <t>襟裳</t>
    <rPh sb="0" eb="2">
      <t>エリモ</t>
    </rPh>
    <phoneticPr fontId="1"/>
  </si>
  <si>
    <t>むかわ</t>
    <phoneticPr fontId="1"/>
  </si>
  <si>
    <t>品目</t>
    <rPh sb="0" eb="2">
      <t>ヒンモク</t>
    </rPh>
    <phoneticPr fontId="1"/>
  </si>
  <si>
    <t>金額</t>
    <rPh sb="0" eb="2">
      <t>キンガク</t>
    </rPh>
    <phoneticPr fontId="1"/>
  </si>
  <si>
    <t>宿泊費</t>
    <rPh sb="0" eb="3">
      <t>シュクハクヒ</t>
    </rPh>
    <phoneticPr fontId="1"/>
  </si>
  <si>
    <t>食費</t>
    <rPh sb="0" eb="2">
      <t>ショクヒ</t>
    </rPh>
    <phoneticPr fontId="1"/>
  </si>
  <si>
    <t>遊興費</t>
    <rPh sb="0" eb="3">
      <t>ユウキョウヒ</t>
    </rPh>
    <phoneticPr fontId="1"/>
  </si>
  <si>
    <t>雑費</t>
    <rPh sb="0" eb="2">
      <t>ザッピ</t>
    </rPh>
    <phoneticPr fontId="1"/>
  </si>
  <si>
    <t>ｶﾞｿﾘﾝ</t>
    <phoneticPr fontId="1"/>
  </si>
  <si>
    <t>ｷｬﾝﾌﾟ代</t>
    <phoneticPr fontId="1"/>
  </si>
  <si>
    <t>温泉代</t>
    <rPh sb="0" eb="2">
      <t>オンセン</t>
    </rPh>
    <rPh sb="2" eb="3">
      <t>ダイ</t>
    </rPh>
    <phoneticPr fontId="1"/>
  </si>
  <si>
    <t>ETC</t>
    <phoneticPr fontId="1"/>
  </si>
  <si>
    <t>分類</t>
    <rPh sb="0" eb="2">
      <t>ブンルイ</t>
    </rPh>
    <phoneticPr fontId="1"/>
  </si>
  <si>
    <t>場所</t>
    <rPh sb="0" eb="2">
      <t>バショ</t>
    </rPh>
    <phoneticPr fontId="1"/>
  </si>
  <si>
    <t>常磐</t>
    <rPh sb="0" eb="2">
      <t>ジョウバン</t>
    </rPh>
    <phoneticPr fontId="1"/>
  </si>
  <si>
    <t>大洗</t>
    <rPh sb="0" eb="2">
      <t>オオアライ</t>
    </rPh>
    <phoneticPr fontId="1"/>
  </si>
  <si>
    <t>ｻｲﾀﾞｰ</t>
    <phoneticPr fontId="1"/>
  </si>
  <si>
    <t>ｱｲｽ</t>
    <phoneticPr fontId="1"/>
  </si>
  <si>
    <t>ﾌｪﾘｰ</t>
    <phoneticPr fontId="1"/>
  </si>
  <si>
    <t>ﾊﾞｰﾅｰ燃料ほか</t>
    <rPh sb="5" eb="7">
      <t>ネンリョウ</t>
    </rPh>
    <phoneticPr fontId="1"/>
  </si>
  <si>
    <t>民宿代</t>
    <rPh sb="0" eb="2">
      <t>ミンシュク</t>
    </rPh>
    <rPh sb="2" eb="3">
      <t>ダイ</t>
    </rPh>
    <phoneticPr fontId="1"/>
  </si>
  <si>
    <t>朝食</t>
    <rPh sb="0" eb="2">
      <t>チョウショク</t>
    </rPh>
    <phoneticPr fontId="1"/>
  </si>
  <si>
    <t>Ⓟ地獄谷</t>
    <rPh sb="1" eb="3">
      <t>ジゴク</t>
    </rPh>
    <rPh sb="3" eb="4">
      <t>ダニ</t>
    </rPh>
    <phoneticPr fontId="1"/>
  </si>
  <si>
    <t>ｼﾞｭｰｽ</t>
    <phoneticPr fontId="1"/>
  </si>
  <si>
    <t>ｴｺｽ（食品）</t>
    <rPh sb="4" eb="6">
      <t>ショクヒン</t>
    </rPh>
    <phoneticPr fontId="1"/>
  </si>
  <si>
    <t>ｾｲｺｰﾏｰﾄ（食品）</t>
    <phoneticPr fontId="1"/>
  </si>
  <si>
    <t>洞爺湖</t>
    <rPh sb="0" eb="3">
      <t>トウヤコ</t>
    </rPh>
    <phoneticPr fontId="1"/>
  </si>
  <si>
    <t>Ⓟ昭和新山</t>
    <rPh sb="1" eb="5">
      <t>ショウワシンザン</t>
    </rPh>
    <phoneticPr fontId="1"/>
  </si>
  <si>
    <t>昭和新山</t>
    <rPh sb="0" eb="4">
      <t>ショウワシンザン</t>
    </rPh>
    <phoneticPr fontId="1"/>
  </si>
  <si>
    <t>ｺﾛｯｹ</t>
    <phoneticPr fontId="1"/>
  </si>
  <si>
    <t>ｷｬﾝﾌﾟ代</t>
    <rPh sb="5" eb="6">
      <t>ダイ</t>
    </rPh>
    <phoneticPr fontId="1"/>
  </si>
  <si>
    <t>温泉</t>
    <rPh sb="0" eb="2">
      <t>オンセン</t>
    </rPh>
    <phoneticPr fontId="1"/>
  </si>
  <si>
    <t>ﾋﾞｰﾙ</t>
    <phoneticPr fontId="1"/>
  </si>
  <si>
    <t>二股ﾗｼﾞｳﾑ温泉</t>
    <rPh sb="0" eb="2">
      <t>フタマタ</t>
    </rPh>
    <rPh sb="7" eb="9">
      <t>オンセン</t>
    </rPh>
    <phoneticPr fontId="1"/>
  </si>
  <si>
    <t>ﾗﾝﾄﾞﾘｰ</t>
    <phoneticPr fontId="1"/>
  </si>
  <si>
    <t>昼食（ｶﾆ飯）</t>
    <rPh sb="0" eb="2">
      <t>チュウショク</t>
    </rPh>
    <rPh sb="5" eb="6">
      <t>メシ</t>
    </rPh>
    <phoneticPr fontId="1"/>
  </si>
  <si>
    <t>大沼</t>
    <rPh sb="0" eb="2">
      <t>オオヌマ</t>
    </rPh>
    <phoneticPr fontId="1"/>
  </si>
  <si>
    <t>ﾛｰｿﾝ（食品）</t>
    <rPh sb="5" eb="7">
      <t>ショクヒン</t>
    </rPh>
    <phoneticPr fontId="1"/>
  </si>
  <si>
    <t>昼食（のとや）</t>
    <rPh sb="0" eb="2">
      <t>チュウショク</t>
    </rPh>
    <phoneticPr fontId="1"/>
  </si>
  <si>
    <t>青函ﾄﾝﾈﾙ記念館</t>
    <rPh sb="0" eb="2">
      <t>セイカン</t>
    </rPh>
    <rPh sb="6" eb="8">
      <t>キネン</t>
    </rPh>
    <rPh sb="8" eb="9">
      <t>カン</t>
    </rPh>
    <phoneticPr fontId="1"/>
  </si>
  <si>
    <t>ｽｰﾊﾟｰ（食品）</t>
    <rPh sb="6" eb="8">
      <t>ショクヒン</t>
    </rPh>
    <phoneticPr fontId="1"/>
  </si>
  <si>
    <t>熊石</t>
    <rPh sb="0" eb="2">
      <t>クマイシ</t>
    </rPh>
    <phoneticPr fontId="1"/>
  </si>
  <si>
    <t>昼食</t>
    <rPh sb="0" eb="2">
      <t>チュウショク</t>
    </rPh>
    <phoneticPr fontId="1"/>
  </si>
  <si>
    <t>神威岬</t>
    <rPh sb="0" eb="3">
      <t>カムイミサキ</t>
    </rPh>
    <phoneticPr fontId="1"/>
  </si>
  <si>
    <t>ﾌｺﾞｯﾍﾟ洞窟</t>
    <rPh sb="6" eb="8">
      <t>ドウクツ</t>
    </rPh>
    <phoneticPr fontId="1"/>
  </si>
  <si>
    <t>小平</t>
    <rPh sb="0" eb="2">
      <t>オビラ</t>
    </rPh>
    <phoneticPr fontId="1"/>
  </si>
  <si>
    <t>初山別</t>
    <rPh sb="0" eb="3">
      <t>ショサンベツ</t>
    </rPh>
    <phoneticPr fontId="1"/>
  </si>
  <si>
    <t>かすみがうら</t>
    <phoneticPr fontId="1"/>
  </si>
  <si>
    <t>ｿﾌﾄｸﾘｰﾑ</t>
    <phoneticPr fontId="1"/>
  </si>
  <si>
    <t>猿払</t>
    <rPh sb="0" eb="2">
      <t>サルフツ</t>
    </rPh>
    <phoneticPr fontId="1"/>
  </si>
  <si>
    <t>流氷博物館</t>
    <rPh sb="0" eb="2">
      <t>リュウヒョウ</t>
    </rPh>
    <rPh sb="2" eb="5">
      <t>ハクブツカン</t>
    </rPh>
    <phoneticPr fontId="1"/>
  </si>
  <si>
    <t>本</t>
    <rPh sb="0" eb="1">
      <t>ホン</t>
    </rPh>
    <phoneticPr fontId="1"/>
  </si>
  <si>
    <t>湧別</t>
    <rPh sb="0" eb="2">
      <t>ユウベツ</t>
    </rPh>
    <phoneticPr fontId="1"/>
  </si>
  <si>
    <t>監獄博物館</t>
    <rPh sb="0" eb="2">
      <t>カンゴク</t>
    </rPh>
    <rPh sb="2" eb="5">
      <t>ハクブツカン</t>
    </rPh>
    <phoneticPr fontId="1"/>
  </si>
  <si>
    <t>ﾆﾎﾟﾎﾟ人形</t>
    <rPh sb="5" eb="7">
      <t>ニンギョウ</t>
    </rPh>
    <phoneticPr fontId="1"/>
  </si>
  <si>
    <t>冊子（監獄ｶﾞｲﾄﾞ）</t>
    <rPh sb="0" eb="2">
      <t>サッシ</t>
    </rPh>
    <rPh sb="3" eb="5">
      <t>カンゴク</t>
    </rPh>
    <phoneticPr fontId="1"/>
  </si>
  <si>
    <t>ﾋﾞｼﾞﾈｽﾎﾃﾙ</t>
    <phoneticPr fontId="1"/>
  </si>
  <si>
    <t>飲み</t>
    <rPh sb="0" eb="1">
      <t>ノ</t>
    </rPh>
    <phoneticPr fontId="1"/>
  </si>
  <si>
    <t>ｾﾌﾞﾝｲﾚﾌﾞﾝ（食品）</t>
    <rPh sb="10" eb="12">
      <t>ショクヒン</t>
    </rPh>
    <phoneticPr fontId="1"/>
  </si>
  <si>
    <t>Ⓟ知床五胡</t>
    <rPh sb="1" eb="3">
      <t>シレトコ</t>
    </rPh>
    <rPh sb="3" eb="5">
      <t>ゴコ</t>
    </rPh>
    <phoneticPr fontId="1"/>
  </si>
  <si>
    <t>宇登呂</t>
    <rPh sb="0" eb="3">
      <t>ウトロ</t>
    </rPh>
    <phoneticPr fontId="1"/>
  </si>
  <si>
    <t>知床観光船</t>
    <rPh sb="0" eb="2">
      <t>シレトコ</t>
    </rPh>
    <rPh sb="2" eb="5">
      <t>カンコウセン</t>
    </rPh>
    <phoneticPr fontId="1"/>
  </si>
  <si>
    <t>Ⓟ知床観光船</t>
    <rPh sb="1" eb="3">
      <t>シレトコ</t>
    </rPh>
    <rPh sb="3" eb="6">
      <t>カンコウセン</t>
    </rPh>
    <phoneticPr fontId="1"/>
  </si>
  <si>
    <t>弁当（昼食用）</t>
    <rPh sb="0" eb="2">
      <t>ベントウ</t>
    </rPh>
    <rPh sb="3" eb="6">
      <t>チュウショクヨウ</t>
    </rPh>
    <phoneticPr fontId="1"/>
  </si>
  <si>
    <t>双眼鏡ﾚﾝﾀﾙ</t>
    <rPh sb="0" eb="3">
      <t>ソウガンキョウ</t>
    </rPh>
    <phoneticPr fontId="1"/>
  </si>
  <si>
    <t>夕食</t>
    <rPh sb="0" eb="2">
      <t>ユウショク</t>
    </rPh>
    <phoneticPr fontId="1"/>
  </si>
  <si>
    <t>ｵｰﾛﾗﾀﾜｰ</t>
    <phoneticPr fontId="1"/>
  </si>
  <si>
    <t>昼食（花まる）</t>
    <rPh sb="0" eb="2">
      <t>チュウショク</t>
    </rPh>
    <rPh sb="3" eb="4">
      <t>ハナ</t>
    </rPh>
    <phoneticPr fontId="1"/>
  </si>
  <si>
    <t>夕食（亀代）</t>
    <rPh sb="0" eb="2">
      <t>ユウショク</t>
    </rPh>
    <rPh sb="3" eb="4">
      <t>カメ</t>
    </rPh>
    <rPh sb="4" eb="5">
      <t>シロ</t>
    </rPh>
    <phoneticPr fontId="1"/>
  </si>
  <si>
    <t>Ⓟ摩周湖</t>
    <rPh sb="1" eb="4">
      <t>マシュウコ</t>
    </rPh>
    <phoneticPr fontId="1"/>
  </si>
  <si>
    <t>摩周湖</t>
    <rPh sb="0" eb="3">
      <t>マシュウコ</t>
    </rPh>
    <phoneticPr fontId="1"/>
  </si>
  <si>
    <t>Ⓟ阿寒湖</t>
    <rPh sb="1" eb="3">
      <t>アカン</t>
    </rPh>
    <rPh sb="3" eb="4">
      <t>コ</t>
    </rPh>
    <phoneticPr fontId="1"/>
  </si>
  <si>
    <t>阿寒湖</t>
    <rPh sb="0" eb="2">
      <t>アカン</t>
    </rPh>
    <rPh sb="2" eb="3">
      <t>コ</t>
    </rPh>
    <phoneticPr fontId="1"/>
  </si>
  <si>
    <t>阿寒湖観光船</t>
    <rPh sb="0" eb="2">
      <t>アカン</t>
    </rPh>
    <rPh sb="2" eb="3">
      <t>コ</t>
    </rPh>
    <rPh sb="3" eb="6">
      <t>カンコウセン</t>
    </rPh>
    <phoneticPr fontId="1"/>
  </si>
  <si>
    <t>白糠</t>
    <rPh sb="0" eb="2">
      <t>シラヌカ</t>
    </rPh>
    <phoneticPr fontId="1"/>
  </si>
  <si>
    <t>忠類</t>
    <rPh sb="0" eb="2">
      <t>チュウルイ</t>
    </rPh>
    <phoneticPr fontId="1"/>
  </si>
  <si>
    <t>北海道ﾊﾝｶﾁ</t>
    <rPh sb="0" eb="3">
      <t>ホッカイドウ</t>
    </rPh>
    <phoneticPr fontId="1"/>
  </si>
  <si>
    <t>風の館</t>
    <rPh sb="0" eb="1">
      <t>カゼ</t>
    </rPh>
    <rPh sb="2" eb="3">
      <t>ヤカタ</t>
    </rPh>
    <phoneticPr fontId="1"/>
  </si>
  <si>
    <t>昼食（ししゃも）</t>
    <rPh sb="0" eb="2">
      <t>チュウショク</t>
    </rPh>
    <phoneticPr fontId="1"/>
  </si>
  <si>
    <t>お菓子</t>
    <rPh sb="1" eb="3">
      <t>カシ</t>
    </rPh>
    <phoneticPr fontId="1"/>
  </si>
  <si>
    <t>Ⓟ支笏湖</t>
    <rPh sb="1" eb="4">
      <t>シコツコ</t>
    </rPh>
    <phoneticPr fontId="1"/>
  </si>
  <si>
    <t>支笏湖</t>
    <rPh sb="0" eb="3">
      <t>シコツコ</t>
    </rPh>
    <phoneticPr fontId="1"/>
  </si>
  <si>
    <t>長沼</t>
    <rPh sb="0" eb="2">
      <t>ナガヌマ</t>
    </rPh>
    <phoneticPr fontId="1"/>
  </si>
  <si>
    <t>道東</t>
    <rPh sb="0" eb="2">
      <t>ドウトウ</t>
    </rPh>
    <phoneticPr fontId="1"/>
  </si>
  <si>
    <t>十勝千年の森</t>
    <rPh sb="0" eb="2">
      <t>トカチ</t>
    </rPh>
    <rPh sb="2" eb="4">
      <t>センネン</t>
    </rPh>
    <rPh sb="5" eb="6">
      <t>モリ</t>
    </rPh>
    <phoneticPr fontId="1"/>
  </si>
  <si>
    <t>十勝</t>
    <rPh sb="0" eb="2">
      <t>トカチ</t>
    </rPh>
    <phoneticPr fontId="1"/>
  </si>
  <si>
    <t>ｾｸﾞｳｪｲ体験</t>
    <rPh sb="6" eb="8">
      <t>タイケン</t>
    </rPh>
    <phoneticPr fontId="1"/>
  </si>
  <si>
    <t>昼食（豚丼）</t>
    <rPh sb="0" eb="2">
      <t>チュウショク</t>
    </rPh>
    <rPh sb="3" eb="4">
      <t>ブタ</t>
    </rPh>
    <rPh sb="4" eb="5">
      <t>ドン</t>
    </rPh>
    <phoneticPr fontId="1"/>
  </si>
  <si>
    <t>占冠</t>
    <rPh sb="0" eb="2">
      <t>シムカップ</t>
    </rPh>
    <phoneticPr fontId="1"/>
  </si>
  <si>
    <t>富良野</t>
    <rPh sb="0" eb="3">
      <t>フラノ</t>
    </rPh>
    <phoneticPr fontId="1"/>
  </si>
  <si>
    <t>ﾎﾃﾙ代</t>
    <rPh sb="3" eb="4">
      <t>ダイ</t>
    </rPh>
    <phoneticPr fontId="1"/>
  </si>
  <si>
    <t>旭川</t>
    <rPh sb="0" eb="2">
      <t>アサヒカワ</t>
    </rPh>
    <phoneticPr fontId="1"/>
  </si>
  <si>
    <t>乾燥機</t>
    <rPh sb="0" eb="3">
      <t>カンソウキ</t>
    </rPh>
    <phoneticPr fontId="1"/>
  </si>
  <si>
    <t>旭山動物園</t>
    <rPh sb="0" eb="2">
      <t>アサヒヤマ</t>
    </rPh>
    <rPh sb="2" eb="5">
      <t>ドウブツエン</t>
    </rPh>
    <phoneticPr fontId="1"/>
  </si>
  <si>
    <t>昼食（梅光軒）</t>
    <rPh sb="0" eb="2">
      <t>チュウショク</t>
    </rPh>
    <rPh sb="3" eb="4">
      <t>ウメ</t>
    </rPh>
    <rPh sb="4" eb="5">
      <t>ヒカリ</t>
    </rPh>
    <rPh sb="5" eb="6">
      <t>ケン</t>
    </rPh>
    <phoneticPr fontId="1"/>
  </si>
  <si>
    <t>道央</t>
    <rPh sb="0" eb="2">
      <t>ドウオウ</t>
    </rPh>
    <phoneticPr fontId="1"/>
  </si>
  <si>
    <t>おみやげ</t>
    <phoneticPr fontId="1"/>
  </si>
  <si>
    <t>Ⓟ苫小牧駅前</t>
    <rPh sb="1" eb="4">
      <t>トマコマイ</t>
    </rPh>
    <rPh sb="4" eb="6">
      <t>エキマエ</t>
    </rPh>
    <phoneticPr fontId="1"/>
  </si>
  <si>
    <t>智</t>
    <rPh sb="0" eb="1">
      <t>トモ</t>
    </rPh>
    <phoneticPr fontId="1"/>
  </si>
  <si>
    <t>　尚</t>
    <rPh sb="1" eb="2">
      <t>ナオ</t>
    </rPh>
    <phoneticPr fontId="1"/>
  </si>
  <si>
    <t>ｽｰﾊﾟｰﾎﾃﾙ（釧路）</t>
    <rPh sb="9" eb="11">
      <t>クシロ</t>
    </rPh>
    <phoneticPr fontId="1"/>
  </si>
  <si>
    <t>日計</t>
    <rPh sb="0" eb="2">
      <t>ニッケイ</t>
    </rPh>
    <phoneticPr fontId="1"/>
  </si>
  <si>
    <t>合計</t>
    <rPh sb="0" eb="2">
      <t>ゴウケイ</t>
    </rPh>
    <phoneticPr fontId="1"/>
  </si>
  <si>
    <t>支払</t>
    <rPh sb="0" eb="2">
      <t>シハライ</t>
    </rPh>
    <phoneticPr fontId="1"/>
  </si>
  <si>
    <t>支出（分類別）</t>
    <rPh sb="0" eb="2">
      <t>シシュツ</t>
    </rPh>
    <rPh sb="3" eb="5">
      <t>ブンルイ</t>
    </rPh>
    <rPh sb="5" eb="6">
      <t>ベツ</t>
    </rPh>
    <phoneticPr fontId="1"/>
  </si>
  <si>
    <t>分類計</t>
    <rPh sb="0" eb="2">
      <t>ブンルイ</t>
    </rPh>
    <rPh sb="2" eb="3">
      <t>ケイ</t>
    </rPh>
    <phoneticPr fontId="1"/>
  </si>
  <si>
    <t>フェリー料金</t>
    <rPh sb="4" eb="6">
      <t>リョウキン</t>
    </rPh>
    <phoneticPr fontId="1"/>
  </si>
  <si>
    <t>総額</t>
    <rPh sb="0" eb="2">
      <t>ソウガク</t>
    </rPh>
    <phoneticPr fontId="1"/>
  </si>
  <si>
    <t>支出</t>
    <rPh sb="0" eb="2">
      <t>シシュツ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</si>
</sst>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38" fontId="2" fillId="2" borderId="23" xfId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17" xfId="1" applyFont="1" applyFill="1" applyBorder="1" applyAlignment="1"/>
    <xf numFmtId="38" fontId="2" fillId="0" borderId="0" xfId="0" applyNumberFormat="1" applyFont="1" applyFill="1" applyAlignment="1">
      <alignment vertical="center"/>
    </xf>
    <xf numFmtId="38" fontId="2" fillId="0" borderId="14" xfId="1" applyFont="1" applyFill="1" applyBorder="1" applyAlignment="1"/>
    <xf numFmtId="38" fontId="2" fillId="0" borderId="1" xfId="1" applyFont="1" applyFill="1" applyBorder="1" applyAlignment="1"/>
    <xf numFmtId="38" fontId="2" fillId="0" borderId="24" xfId="1" applyFont="1" applyFill="1" applyBorder="1" applyAlignment="1"/>
    <xf numFmtId="38" fontId="2" fillId="0" borderId="19" xfId="1" applyFont="1" applyFill="1" applyBorder="1" applyAlignment="1"/>
    <xf numFmtId="38" fontId="2" fillId="0" borderId="20" xfId="1" applyFont="1" applyFill="1" applyBorder="1" applyAlignment="1"/>
    <xf numFmtId="38" fontId="2" fillId="0" borderId="21" xfId="1" applyFont="1" applyFill="1" applyBorder="1" applyAlignment="1"/>
    <xf numFmtId="0" fontId="2" fillId="2" borderId="25" xfId="0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56" fontId="2" fillId="2" borderId="3" xfId="0" applyNumberFormat="1" applyFont="1" applyFill="1" applyBorder="1"/>
    <xf numFmtId="56" fontId="2" fillId="2" borderId="6" xfId="0" applyNumberFormat="1" applyFont="1" applyFill="1" applyBorder="1"/>
    <xf numFmtId="56" fontId="2" fillId="2" borderId="8" xfId="0" applyNumberFormat="1" applyFont="1" applyFill="1" applyBorder="1"/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38" fontId="7" fillId="0" borderId="0" xfId="1" applyFont="1" applyAlignment="1">
      <alignment vertical="center"/>
    </xf>
    <xf numFmtId="38" fontId="6" fillId="3" borderId="25" xfId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7" fillId="0" borderId="0" xfId="1" applyFont="1" applyBorder="1" applyAlignment="1">
      <alignment vertical="center"/>
    </xf>
    <xf numFmtId="38" fontId="9" fillId="4" borderId="32" xfId="1" applyFont="1" applyFill="1" applyBorder="1" applyAlignment="1">
      <alignment vertical="center"/>
    </xf>
    <xf numFmtId="56" fontId="2" fillId="2" borderId="11" xfId="0" applyNumberFormat="1" applyFont="1" applyFill="1" applyBorder="1" applyAlignment="1">
      <alignment horizontal="center" vertical="center"/>
    </xf>
    <xf numFmtId="56" fontId="2" fillId="2" borderId="18" xfId="0" applyNumberFormat="1" applyFont="1" applyFill="1" applyBorder="1" applyAlignment="1">
      <alignment horizontal="center" vertical="center"/>
    </xf>
    <xf numFmtId="56" fontId="2" fillId="2" borderId="1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7"/>
  <sheetViews>
    <sheetView showGridLines="0" tabSelected="1" topLeftCell="A140" workbookViewId="0">
      <selection activeCell="K160" sqref="K160"/>
    </sheetView>
  </sheetViews>
  <sheetFormatPr defaultRowHeight="17.399999999999999" x14ac:dyDescent="0.2"/>
  <cols>
    <col min="1" max="1" width="5.88671875" style="2" customWidth="1"/>
    <col min="2" max="2" width="9.21875" style="2" bestFit="1" customWidth="1"/>
    <col min="3" max="3" width="19.33203125" style="2" bestFit="1" customWidth="1"/>
    <col min="4" max="4" width="13.88671875" style="2" bestFit="1" customWidth="1"/>
    <col min="5" max="5" width="8.33203125" style="4" bestFit="1" customWidth="1"/>
    <col min="6" max="6" width="8.5546875" style="2" bestFit="1" customWidth="1"/>
    <col min="7" max="7" width="5.5546875" style="2" hidden="1" customWidth="1"/>
    <col min="8" max="8" width="1.109375" style="2" customWidth="1"/>
    <col min="9" max="9" width="17" style="4" bestFit="1" customWidth="1"/>
    <col min="10" max="11" width="7.21875" style="44" bestFit="1" customWidth="1"/>
    <col min="12" max="12" width="6.33203125" style="2" customWidth="1"/>
    <col min="13" max="16384" width="8.88671875" style="2"/>
  </cols>
  <sheetData>
    <row r="2" spans="2:22" ht="29.4" thickBot="1" x14ac:dyDescent="0.25">
      <c r="B2" s="3" t="s">
        <v>128</v>
      </c>
      <c r="J2" s="56"/>
      <c r="K2" s="56"/>
      <c r="M2" s="3" t="s">
        <v>124</v>
      </c>
    </row>
    <row r="3" spans="2:22" ht="18" thickBot="1" x14ac:dyDescent="0.55000000000000004">
      <c r="B3" s="6"/>
      <c r="C3" s="7" t="s">
        <v>22</v>
      </c>
      <c r="D3" s="8" t="s">
        <v>33</v>
      </c>
      <c r="E3" s="9" t="s">
        <v>23</v>
      </c>
      <c r="F3" s="51" t="s">
        <v>32</v>
      </c>
      <c r="G3" s="46" t="s">
        <v>123</v>
      </c>
      <c r="I3" s="5" t="s">
        <v>121</v>
      </c>
      <c r="J3" s="52"/>
      <c r="K3" s="52"/>
      <c r="M3" s="35"/>
      <c r="N3" s="36" t="s">
        <v>28</v>
      </c>
      <c r="O3" s="37" t="s">
        <v>24</v>
      </c>
      <c r="P3" s="37" t="s">
        <v>29</v>
      </c>
      <c r="Q3" s="37" t="s">
        <v>30</v>
      </c>
      <c r="R3" s="37" t="s">
        <v>25</v>
      </c>
      <c r="S3" s="37" t="s">
        <v>26</v>
      </c>
      <c r="T3" s="37" t="s">
        <v>27</v>
      </c>
      <c r="U3" s="38" t="s">
        <v>31</v>
      </c>
      <c r="V3" s="24"/>
    </row>
    <row r="4" spans="2:22" x14ac:dyDescent="0.5">
      <c r="B4" s="58">
        <v>41803</v>
      </c>
      <c r="C4" s="10" t="s">
        <v>28</v>
      </c>
      <c r="D4" s="11" t="s">
        <v>67</v>
      </c>
      <c r="E4" s="12">
        <v>4776</v>
      </c>
      <c r="F4" s="13" t="s">
        <v>28</v>
      </c>
      <c r="G4" s="47" t="s">
        <v>118</v>
      </c>
      <c r="J4" s="56"/>
      <c r="K4" s="56"/>
      <c r="M4" s="39">
        <v>41803</v>
      </c>
      <c r="N4" s="25">
        <f>SUMIF(F4:F6,"ｶﾞｿﾘﾝ",E4:E6)</f>
        <v>4776</v>
      </c>
      <c r="O4" s="26">
        <f>SUMIF(F4:F6,"宿泊費",E4:E6)</f>
        <v>0</v>
      </c>
      <c r="P4" s="26">
        <f>SUMIF(F4:F6,"ｷｬﾝﾌﾟ代",E4:E6)</f>
        <v>0</v>
      </c>
      <c r="Q4" s="26">
        <f>SUMIF(F4:F6,"温泉代",E4:E6)</f>
        <v>0</v>
      </c>
      <c r="R4" s="26">
        <f>SUMIF(F4:F6,"食費",E4:E6)</f>
        <v>2870</v>
      </c>
      <c r="S4" s="26">
        <f>SUMIF(F4:F6,"遊興費",E4:E6)</f>
        <v>0</v>
      </c>
      <c r="T4" s="26">
        <f>SUMIF(F4:F6,"雑費",E4:E6)</f>
        <v>0</v>
      </c>
      <c r="U4" s="27">
        <f>SUMIF(F4:F6,"ETC",E4:E6)</f>
        <v>1260</v>
      </c>
      <c r="V4" s="28"/>
    </row>
    <row r="5" spans="2:22" x14ac:dyDescent="0.5">
      <c r="B5" s="60"/>
      <c r="C5" s="14" t="s">
        <v>31</v>
      </c>
      <c r="D5" s="15" t="s">
        <v>34</v>
      </c>
      <c r="E5" s="16">
        <v>1260</v>
      </c>
      <c r="F5" s="17" t="s">
        <v>31</v>
      </c>
      <c r="G5" s="48" t="s">
        <v>118</v>
      </c>
      <c r="J5" s="56"/>
      <c r="K5" s="56"/>
      <c r="M5" s="40">
        <v>41804</v>
      </c>
      <c r="N5" s="29">
        <f>SUMIF(F7:F10,"ｶﾞｿﾘﾝ",E7:E10)</f>
        <v>0</v>
      </c>
      <c r="O5" s="30">
        <f>SUMIF(F7:F10,"宿泊費",E7:E10)</f>
        <v>0</v>
      </c>
      <c r="P5" s="30">
        <f>SUMIF(F7:F10,"ｷｬﾝﾌﾟ代",E7:E10)</f>
        <v>0</v>
      </c>
      <c r="Q5" s="30">
        <f>SUMIF(F7:F10,"温泉代",E7:E10)</f>
        <v>0</v>
      </c>
      <c r="R5" s="30">
        <f>SUMIF(F7:F10,"食費",E7:E10)</f>
        <v>1238</v>
      </c>
      <c r="S5" s="30">
        <f>SUMIF(F7:F10,"遊興費",E7:E10)</f>
        <v>0</v>
      </c>
      <c r="T5" s="30">
        <f>SUMIF(F7:F10,"雑費",E7:E10)</f>
        <v>3061</v>
      </c>
      <c r="U5" s="31">
        <f>SUMIF(F7:F10,"ETC",E7:E10)</f>
        <v>0</v>
      </c>
      <c r="V5" s="28"/>
    </row>
    <row r="6" spans="2:22" ht="18" thickBot="1" x14ac:dyDescent="0.55000000000000004">
      <c r="B6" s="59"/>
      <c r="C6" s="18" t="s">
        <v>44</v>
      </c>
      <c r="D6" s="19" t="s">
        <v>35</v>
      </c>
      <c r="E6" s="20">
        <v>2870</v>
      </c>
      <c r="F6" s="21" t="s">
        <v>25</v>
      </c>
      <c r="G6" s="49" t="s">
        <v>118</v>
      </c>
      <c r="I6" s="22">
        <f>SUM(E4:E6)</f>
        <v>8906</v>
      </c>
      <c r="J6" s="56"/>
      <c r="K6" s="56"/>
      <c r="M6" s="40">
        <v>41805</v>
      </c>
      <c r="N6" s="29">
        <f>SUMIF(F11:F21,"ｶﾞｿﾘﾝ",E11:E21)</f>
        <v>4188</v>
      </c>
      <c r="O6" s="30">
        <f>SUMIF(F11:F21,"宿泊費",E11:E21)</f>
        <v>6480</v>
      </c>
      <c r="P6" s="30">
        <f>SUMIF(F11:F21,"ｷｬﾝﾌﾟ代",E11:E21)</f>
        <v>840</v>
      </c>
      <c r="Q6" s="30">
        <f>SUMIF(F11:F21,"温泉代",E11:E21)</f>
        <v>840</v>
      </c>
      <c r="R6" s="30">
        <f>SUMIF(F11:F21,"食費",E11:E21)</f>
        <v>5073</v>
      </c>
      <c r="S6" s="30">
        <f>SUMIF(F11:F21,"遊興費",E11:E21)</f>
        <v>820</v>
      </c>
      <c r="T6" s="30">
        <f>SUMIF(F11:F21,"雑費",E11:E21)</f>
        <v>0</v>
      </c>
      <c r="U6" s="31">
        <f>SUMIF(F11:F21,"ETC",E11:E21)</f>
        <v>0</v>
      </c>
      <c r="V6" s="28"/>
    </row>
    <row r="7" spans="2:22" x14ac:dyDescent="0.5">
      <c r="B7" s="58">
        <v>41804</v>
      </c>
      <c r="C7" s="10" t="s">
        <v>36</v>
      </c>
      <c r="D7" s="11" t="s">
        <v>38</v>
      </c>
      <c r="E7" s="12">
        <v>130</v>
      </c>
      <c r="F7" s="13" t="s">
        <v>25</v>
      </c>
      <c r="G7" s="47" t="s">
        <v>118</v>
      </c>
      <c r="J7" s="56"/>
      <c r="K7" s="56"/>
      <c r="M7" s="40">
        <v>41806</v>
      </c>
      <c r="N7" s="29">
        <f>SUMIF(F22:F29,"ｶﾞｿﾘﾝ",E22:E29)</f>
        <v>0</v>
      </c>
      <c r="O7" s="30">
        <f>SUMIF(F22:F29,"宿泊費",E22:E29)</f>
        <v>0</v>
      </c>
      <c r="P7" s="30">
        <f>SUMIF(F22:F29,"ｷｬﾝﾌﾟ代",E22:E29)</f>
        <v>1040</v>
      </c>
      <c r="Q7" s="30">
        <f>SUMIF(F22:F29,"温泉代",E22:E29)</f>
        <v>3100</v>
      </c>
      <c r="R7" s="30">
        <f>SUMIF(F22:F29,"食費",E22:E29)</f>
        <v>3670</v>
      </c>
      <c r="S7" s="30">
        <f>SUMIF(F22:F29,"遊興費",E22:E29)</f>
        <v>0</v>
      </c>
      <c r="T7" s="30">
        <f>SUMIF(F22:F29,"雑費",E22:E29)</f>
        <v>200</v>
      </c>
      <c r="U7" s="31">
        <f>SUMIF(F22:F29,"ETC",E22:E29)</f>
        <v>0</v>
      </c>
      <c r="V7" s="28"/>
    </row>
    <row r="8" spans="2:22" x14ac:dyDescent="0.5">
      <c r="B8" s="60"/>
      <c r="C8" s="14" t="s">
        <v>37</v>
      </c>
      <c r="D8" s="15" t="s">
        <v>38</v>
      </c>
      <c r="E8" s="16">
        <v>160</v>
      </c>
      <c r="F8" s="17" t="s">
        <v>25</v>
      </c>
      <c r="G8" s="48" t="s">
        <v>118</v>
      </c>
      <c r="J8" s="56"/>
      <c r="K8" s="56"/>
      <c r="M8" s="40">
        <v>41807</v>
      </c>
      <c r="N8" s="29">
        <f>SUMIF(F30:F38,"ｶﾞｿﾘﾝ",E30:E38)</f>
        <v>5880</v>
      </c>
      <c r="O8" s="30">
        <f>SUMIF(F30:F38,"宿泊費",E30:E38)</f>
        <v>0</v>
      </c>
      <c r="P8" s="30">
        <f>SUMIF(F30:F38,"ｷｬﾝﾌﾟ代",E30:E38)</f>
        <v>1630</v>
      </c>
      <c r="Q8" s="30">
        <f>SUMIF(F30:F38,"温泉代",E30:E38)</f>
        <v>920</v>
      </c>
      <c r="R8" s="30">
        <f>SUMIF(F30:F38,"食費",E30:E38)</f>
        <v>4593</v>
      </c>
      <c r="S8" s="30">
        <f>SUMIF(F30:F38,"遊興費",E30:E38)</f>
        <v>800</v>
      </c>
      <c r="T8" s="30">
        <f>SUMIF(F30:F38,"雑費",E30:E38)</f>
        <v>0</v>
      </c>
      <c r="U8" s="31">
        <f>SUMIF(F30:F38,"ETC",E30:E38)</f>
        <v>0</v>
      </c>
      <c r="V8" s="28"/>
    </row>
    <row r="9" spans="2:22" x14ac:dyDescent="0.5">
      <c r="B9" s="60"/>
      <c r="C9" s="14" t="s">
        <v>39</v>
      </c>
      <c r="D9" s="15" t="s">
        <v>0</v>
      </c>
      <c r="E9" s="16">
        <v>3061</v>
      </c>
      <c r="F9" s="17" t="s">
        <v>27</v>
      </c>
      <c r="G9" s="48" t="s">
        <v>118</v>
      </c>
      <c r="J9" s="56"/>
      <c r="K9" s="56"/>
      <c r="M9" s="40">
        <v>41808</v>
      </c>
      <c r="N9" s="29">
        <f>SUMIF(F39:F45,"ｶﾞｿﾘﾝ",E39:E45)</f>
        <v>4816</v>
      </c>
      <c r="O9" s="30">
        <f>SUMIF(F39:F45,"宿泊費",E39:E45)</f>
        <v>7560</v>
      </c>
      <c r="P9" s="30">
        <f>SUMIF(F39:F45,"ｷｬﾝﾌﾟ代",E39:E45)</f>
        <v>0</v>
      </c>
      <c r="Q9" s="30">
        <f>SUMIF(F39:F45,"温泉代",E39:E45)</f>
        <v>0</v>
      </c>
      <c r="R9" s="30">
        <f>SUMIF(F39:F45,"食費",E39:E45)</f>
        <v>5675</v>
      </c>
      <c r="S9" s="30">
        <f>SUMIF(F39:F45,"遊興費",E39:E45)</f>
        <v>600</v>
      </c>
      <c r="T9" s="30">
        <f>SUMIF(F39:F45,"雑費",E39:E45)</f>
        <v>0</v>
      </c>
      <c r="U9" s="31">
        <f>SUMIF(F39:F45,"ETC",E39:E45)</f>
        <v>0</v>
      </c>
      <c r="V9" s="28"/>
    </row>
    <row r="10" spans="2:22" ht="18" thickBot="1" x14ac:dyDescent="0.55000000000000004">
      <c r="B10" s="59"/>
      <c r="C10" s="18" t="s">
        <v>45</v>
      </c>
      <c r="D10" s="19" t="s">
        <v>0</v>
      </c>
      <c r="E10" s="20">
        <v>948</v>
      </c>
      <c r="F10" s="21" t="s">
        <v>25</v>
      </c>
      <c r="G10" s="49" t="s">
        <v>119</v>
      </c>
      <c r="I10" s="22">
        <f>SUM(E7:E10)</f>
        <v>4299</v>
      </c>
      <c r="J10" s="56"/>
      <c r="K10" s="56"/>
      <c r="M10" s="40">
        <v>41809</v>
      </c>
      <c r="N10" s="29">
        <f>SUMIF(F46:F55,"ｶﾞｿﾘﾝ",E46:E55)</f>
        <v>4237</v>
      </c>
      <c r="O10" s="30">
        <f>SUMIF(F46:F55,"宿泊費",E46:E55)</f>
        <v>0</v>
      </c>
      <c r="P10" s="30">
        <f>SUMIF(F46:F55,"ｷｬﾝﾌﾟ代",E46:E55)</f>
        <v>0</v>
      </c>
      <c r="Q10" s="30">
        <f>SUMIF(F46:F55,"温泉代",E46:E55)</f>
        <v>1000</v>
      </c>
      <c r="R10" s="30">
        <f>SUMIF(F46:F55,"食費",E46:E55)</f>
        <v>5429</v>
      </c>
      <c r="S10" s="30">
        <f>SUMIF(F46:F55,"遊興費",E46:E55)</f>
        <v>0</v>
      </c>
      <c r="T10" s="30">
        <f>SUMIF(F46:F55,"雑費",E46:E55)</f>
        <v>0</v>
      </c>
      <c r="U10" s="31">
        <f>SUMIF(F46:F55,"ETC",E46:E55)</f>
        <v>0</v>
      </c>
      <c r="V10" s="28"/>
    </row>
    <row r="11" spans="2:22" x14ac:dyDescent="0.5">
      <c r="B11" s="58">
        <v>41805</v>
      </c>
      <c r="C11" s="10" t="s">
        <v>40</v>
      </c>
      <c r="D11" s="11" t="s">
        <v>0</v>
      </c>
      <c r="E11" s="12">
        <v>6480</v>
      </c>
      <c r="F11" s="13" t="s">
        <v>24</v>
      </c>
      <c r="G11" s="47" t="s">
        <v>119</v>
      </c>
      <c r="J11" s="56"/>
      <c r="K11" s="56"/>
      <c r="M11" s="40">
        <v>41810</v>
      </c>
      <c r="N11" s="29">
        <f>SUMIF(F56:F63,"ｶﾞｿﾘﾝ",E56:E63)</f>
        <v>5666</v>
      </c>
      <c r="O11" s="30">
        <f>SUMIF(F56:F63,"宿泊費",E56:E63)</f>
        <v>0</v>
      </c>
      <c r="P11" s="30">
        <f>SUMIF(F56:F63,"ｷｬﾝﾌﾟ代",E56:E63)</f>
        <v>400</v>
      </c>
      <c r="Q11" s="30">
        <f>SUMIF(F56:F63,"温泉代",E56:E63)</f>
        <v>1000</v>
      </c>
      <c r="R11" s="30">
        <f>SUMIF(F56:F63,"食費",E56:E63)</f>
        <v>4476</v>
      </c>
      <c r="S11" s="30">
        <f>SUMIF(F56:F63,"遊興費",E56:E63)</f>
        <v>0</v>
      </c>
      <c r="T11" s="30">
        <f>SUMIF(F56:F63,"雑費",E56:E63)</f>
        <v>0</v>
      </c>
      <c r="U11" s="31">
        <f>SUMIF(F56:F63,"ETC",E56:E63)</f>
        <v>0</v>
      </c>
      <c r="V11" s="28"/>
    </row>
    <row r="12" spans="2:22" x14ac:dyDescent="0.5">
      <c r="B12" s="60"/>
      <c r="C12" s="14" t="s">
        <v>41</v>
      </c>
      <c r="D12" s="15" t="s">
        <v>0</v>
      </c>
      <c r="E12" s="16">
        <v>3300</v>
      </c>
      <c r="F12" s="17" t="s">
        <v>25</v>
      </c>
      <c r="G12" s="48" t="s">
        <v>119</v>
      </c>
      <c r="J12" s="56"/>
      <c r="K12" s="56"/>
      <c r="M12" s="40">
        <v>41811</v>
      </c>
      <c r="N12" s="29">
        <f>SUMIF(F64:F75,"ｶﾞｿﾘﾝ",E64:E75)</f>
        <v>0</v>
      </c>
      <c r="O12" s="30">
        <f>SUMIF(F64:F75,"宿泊費",E64:E75)</f>
        <v>8600</v>
      </c>
      <c r="P12" s="30">
        <f>SUMIF(F64:F75,"ｷｬﾝﾌﾟ代",E64:E75)</f>
        <v>0</v>
      </c>
      <c r="Q12" s="30">
        <f>SUMIF(F64:F75,"温泉代",E64:E75)</f>
        <v>0</v>
      </c>
      <c r="R12" s="30">
        <f>SUMIF(F64:F75,"食費",E64:E75)</f>
        <v>10160</v>
      </c>
      <c r="S12" s="30">
        <f>SUMIF(F64:F75,"遊興費",E64:E75)</f>
        <v>3060</v>
      </c>
      <c r="T12" s="30">
        <f>SUMIF(F64:F75,"雑費",E64:E75)</f>
        <v>3988</v>
      </c>
      <c r="U12" s="31">
        <f>SUMIF(F64:F75,"ETC",E64:E75)</f>
        <v>0</v>
      </c>
      <c r="V12" s="28"/>
    </row>
    <row r="13" spans="2:22" x14ac:dyDescent="0.5">
      <c r="B13" s="60"/>
      <c r="C13" s="14" t="s">
        <v>42</v>
      </c>
      <c r="D13" s="15" t="s">
        <v>1</v>
      </c>
      <c r="E13" s="16">
        <v>410</v>
      </c>
      <c r="F13" s="17" t="s">
        <v>26</v>
      </c>
      <c r="G13" s="48" t="s">
        <v>118</v>
      </c>
      <c r="J13" s="56"/>
      <c r="K13" s="56"/>
      <c r="M13" s="40">
        <v>41812</v>
      </c>
      <c r="N13" s="29">
        <f>SUMIF(F76:F87,"ｶﾞｿﾘﾝ",E76:E87)</f>
        <v>7021</v>
      </c>
      <c r="O13" s="30">
        <f>SUMIF(F76:F87,"宿泊費",E76:E87)</f>
        <v>0</v>
      </c>
      <c r="P13" s="30">
        <f>SUMIF(F76:F87,"ｷｬﾝﾌﾟ代",E76:E87)</f>
        <v>710</v>
      </c>
      <c r="Q13" s="30">
        <f>SUMIF(F76:F87,"温泉代",E76:E87)</f>
        <v>1000</v>
      </c>
      <c r="R13" s="30">
        <f>SUMIF(F76:F87,"食費",E76:E87)</f>
        <v>4598</v>
      </c>
      <c r="S13" s="30">
        <f>SUMIF(F76:F87,"遊興費",E76:E87)</f>
        <v>14310</v>
      </c>
      <c r="T13" s="30">
        <f>SUMIF(F76:F87,"雑費",E76:E87)</f>
        <v>0</v>
      </c>
      <c r="U13" s="31">
        <f>SUMIF(F76:F87,"ETC",E76:E87)</f>
        <v>0</v>
      </c>
      <c r="V13" s="28"/>
    </row>
    <row r="14" spans="2:22" x14ac:dyDescent="0.5">
      <c r="B14" s="60"/>
      <c r="C14" s="14" t="s">
        <v>43</v>
      </c>
      <c r="D14" s="15" t="s">
        <v>1</v>
      </c>
      <c r="E14" s="16">
        <v>237</v>
      </c>
      <c r="F14" s="17" t="s">
        <v>25</v>
      </c>
      <c r="G14" s="48" t="s">
        <v>119</v>
      </c>
      <c r="J14" s="56"/>
      <c r="K14" s="56"/>
      <c r="M14" s="40">
        <v>41813</v>
      </c>
      <c r="N14" s="29">
        <f>SUMIF(F88:F98,"ｶﾞｿﾘﾝ",E88:E98)</f>
        <v>6192</v>
      </c>
      <c r="O14" s="30">
        <f>SUMIF(F88:F98,"宿泊費",E88:E98)</f>
        <v>7680</v>
      </c>
      <c r="P14" s="30">
        <f>SUMIF(F88:F98,"ｷｬﾝﾌﾟ代",E88:E98)</f>
        <v>0</v>
      </c>
      <c r="Q14" s="30">
        <f>SUMIF(F88:F98,"温泉代",E88:E98)</f>
        <v>0</v>
      </c>
      <c r="R14" s="30">
        <f>SUMIF(F88:F98,"食費",E88:E98)</f>
        <v>6345</v>
      </c>
      <c r="S14" s="30">
        <f>SUMIF(F88:F98,"遊興費",E88:E98)</f>
        <v>1000</v>
      </c>
      <c r="T14" s="30">
        <f>SUMIF(F88:F98,"雑費",E88:E98)</f>
        <v>1620</v>
      </c>
      <c r="U14" s="31">
        <f>SUMIF(F88:F98,"ETC",E88:E98)</f>
        <v>0</v>
      </c>
      <c r="V14" s="28"/>
    </row>
    <row r="15" spans="2:22" x14ac:dyDescent="0.5">
      <c r="B15" s="60"/>
      <c r="C15" s="14" t="s">
        <v>28</v>
      </c>
      <c r="D15" s="15"/>
      <c r="E15" s="16">
        <v>4188</v>
      </c>
      <c r="F15" s="17" t="s">
        <v>28</v>
      </c>
      <c r="G15" s="48" t="s">
        <v>118</v>
      </c>
      <c r="J15" s="56"/>
      <c r="K15" s="56"/>
      <c r="M15" s="40">
        <v>41814</v>
      </c>
      <c r="N15" s="29">
        <f>SUMIF(F99:F108,"ｶﾞｿﾘﾝ",E99:E108)</f>
        <v>5611</v>
      </c>
      <c r="O15" s="30">
        <f>SUMIF(F99:F108,"宿泊費",E99:E108)</f>
        <v>0</v>
      </c>
      <c r="P15" s="30">
        <f>SUMIF(F99:F108,"ｷｬﾝﾌﾟ代",E99:E108)</f>
        <v>0</v>
      </c>
      <c r="Q15" s="30">
        <f>SUMIF(F99:F108,"温泉代",E99:E108)</f>
        <v>1000</v>
      </c>
      <c r="R15" s="30">
        <f>SUMIF(F99:F108,"食費",E99:E108)</f>
        <v>3194</v>
      </c>
      <c r="S15" s="30">
        <f>SUMIF(F99:F108,"遊興費",E99:E108)</f>
        <v>4710</v>
      </c>
      <c r="T15" s="30">
        <f>SUMIF(F99:F108,"雑費",E99:E108)</f>
        <v>0</v>
      </c>
      <c r="U15" s="31">
        <f>SUMIF(F99:F108,"ETC",E99:E108)</f>
        <v>0</v>
      </c>
      <c r="V15" s="28"/>
    </row>
    <row r="16" spans="2:22" x14ac:dyDescent="0.5">
      <c r="B16" s="60"/>
      <c r="C16" s="14" t="s">
        <v>47</v>
      </c>
      <c r="D16" s="15" t="s">
        <v>48</v>
      </c>
      <c r="E16" s="16">
        <v>410</v>
      </c>
      <c r="F16" s="17" t="s">
        <v>26</v>
      </c>
      <c r="G16" s="48" t="s">
        <v>118</v>
      </c>
      <c r="J16" s="56"/>
      <c r="K16" s="56"/>
      <c r="M16" s="40">
        <v>41815</v>
      </c>
      <c r="N16" s="29">
        <f>SUMIF(F109:F120,"ｶﾞｿﾘﾝ",E109:E120)</f>
        <v>4328</v>
      </c>
      <c r="O16" s="30">
        <f>SUMIF(F109:F120,"宿泊費",E109:E120)</f>
        <v>0</v>
      </c>
      <c r="P16" s="30">
        <f>SUMIF(F109:F120,"ｷｬﾝﾌﾟ代",E109:E120)</f>
        <v>4090</v>
      </c>
      <c r="Q16" s="30">
        <f>SUMIF(F109:F120,"温泉代",E109:E120)</f>
        <v>0</v>
      </c>
      <c r="R16" s="30">
        <f>SUMIF(F109:F120,"食費",E109:E120)</f>
        <v>3884</v>
      </c>
      <c r="S16" s="30">
        <f>SUMIF(F109:F120,"遊興費",E109:E120)</f>
        <v>1010</v>
      </c>
      <c r="T16" s="30">
        <f>SUMIF(F109:F120,"雑費",E109:E120)</f>
        <v>840</v>
      </c>
      <c r="U16" s="31">
        <f>SUMIF(F109:F120,"ETC",E109:E120)</f>
        <v>0</v>
      </c>
      <c r="V16" s="28"/>
    </row>
    <row r="17" spans="2:22" x14ac:dyDescent="0.5">
      <c r="B17" s="60"/>
      <c r="C17" s="14" t="s">
        <v>49</v>
      </c>
      <c r="D17" s="15" t="s">
        <v>48</v>
      </c>
      <c r="E17" s="16">
        <v>300</v>
      </c>
      <c r="F17" s="17" t="s">
        <v>25</v>
      </c>
      <c r="G17" s="48" t="s">
        <v>119</v>
      </c>
      <c r="J17" s="56"/>
      <c r="K17" s="56"/>
      <c r="M17" s="40">
        <v>41816</v>
      </c>
      <c r="N17" s="29">
        <f>SUMIF(F121:F132,"ｶﾞｿﾘﾝ",E121:E132)</f>
        <v>4379</v>
      </c>
      <c r="O17" s="30">
        <f>SUMIF(F121:F132,"宿泊費",E121:E132)</f>
        <v>19000</v>
      </c>
      <c r="P17" s="30">
        <f>SUMIF(F121:F132,"ｷｬﾝﾌﾟ代",E121:E132)</f>
        <v>0</v>
      </c>
      <c r="Q17" s="30">
        <f>SUMIF(F121:F132,"温泉代",E121:E132)</f>
        <v>0</v>
      </c>
      <c r="R17" s="30">
        <f>SUMIF(F121:F132,"食費",E121:E132)</f>
        <v>8990</v>
      </c>
      <c r="S17" s="30">
        <f>SUMIF(F121:F132,"遊興費",E121:E132)</f>
        <v>4000</v>
      </c>
      <c r="T17" s="30">
        <f ca="1">SUMIF(F121:F132,"雑費",E121)</f>
        <v>100</v>
      </c>
      <c r="U17" s="31">
        <f>SUMIF(F121:F132,"ETC",E121:E132)</f>
        <v>4450</v>
      </c>
      <c r="V17" s="28"/>
    </row>
    <row r="18" spans="2:22" x14ac:dyDescent="0.5">
      <c r="B18" s="60"/>
      <c r="C18" s="14" t="s">
        <v>45</v>
      </c>
      <c r="D18" s="15" t="s">
        <v>46</v>
      </c>
      <c r="E18" s="16">
        <v>776</v>
      </c>
      <c r="F18" s="17" t="s">
        <v>25</v>
      </c>
      <c r="G18" s="48" t="s">
        <v>119</v>
      </c>
      <c r="J18" s="56"/>
      <c r="K18" s="56"/>
      <c r="M18" s="40">
        <v>41817</v>
      </c>
      <c r="N18" s="29">
        <f>SUMIF(F133:F146,"ｶﾞｿﾘﾝ",E133:E146)</f>
        <v>0</v>
      </c>
      <c r="O18" s="30">
        <f>SUMIF(F133:F146,"宿泊費",E133:E146)</f>
        <v>0</v>
      </c>
      <c r="P18" s="30">
        <f>SUMIF(F133:F146,"ｷｬﾝﾌﾟ代",E133:E146)</f>
        <v>0</v>
      </c>
      <c r="Q18" s="30">
        <f>SUMIF(F133:F146,"温泉代",E133:E146)</f>
        <v>1700</v>
      </c>
      <c r="R18" s="30">
        <f>SUMIF(F133:F146,"食費",E133:E146)</f>
        <v>8334</v>
      </c>
      <c r="S18" s="30">
        <f>SUMIF(F133:F146,"遊興費",E133:E146)</f>
        <v>1640</v>
      </c>
      <c r="T18" s="30">
        <f ca="1">SUMIF(F133:F2146,"雑費",E133:E146)</f>
        <v>2764</v>
      </c>
      <c r="U18" s="31">
        <f>SUMIF(F133:F146,"ETC",E133:E146)</f>
        <v>4940</v>
      </c>
      <c r="V18" s="28"/>
    </row>
    <row r="19" spans="2:22" ht="18" thickBot="1" x14ac:dyDescent="0.55000000000000004">
      <c r="B19" s="60"/>
      <c r="C19" s="14" t="s">
        <v>50</v>
      </c>
      <c r="D19" s="15" t="s">
        <v>46</v>
      </c>
      <c r="E19" s="16">
        <v>840</v>
      </c>
      <c r="F19" s="17" t="s">
        <v>50</v>
      </c>
      <c r="G19" s="48" t="s">
        <v>119</v>
      </c>
      <c r="J19" s="56"/>
      <c r="K19" s="56"/>
      <c r="M19" s="41">
        <v>41818</v>
      </c>
      <c r="N19" s="32">
        <f>SUMIF(F147:F148,"ｶﾞｿﾘﾝ",E147:E148)</f>
        <v>0</v>
      </c>
      <c r="O19" s="33">
        <f>SUMIF(F147:F148,"宿泊費",E147:E148)</f>
        <v>0</v>
      </c>
      <c r="P19" s="33">
        <f>SUMIF(F147:F148,"ｷｬﾝﾌﾟ代",E147:E148)</f>
        <v>0</v>
      </c>
      <c r="Q19" s="33">
        <f>SUMIF(F147:F148,"温泉代",E147:E148)</f>
        <v>0</v>
      </c>
      <c r="R19" s="33">
        <f>SUMIF(F147:F148,"食費",E147:E148)</f>
        <v>290</v>
      </c>
      <c r="S19" s="33">
        <f>SUMIF(F147:F148,"遊興費",E147:E148)</f>
        <v>0</v>
      </c>
      <c r="T19" s="33">
        <f>SUMIF(F147:F148,"雑費",E147:E148)</f>
        <v>0</v>
      </c>
      <c r="U19" s="34">
        <f>SUMIF(F147:F148,"ETC",E147:E148)</f>
        <v>640</v>
      </c>
      <c r="V19" s="28"/>
    </row>
    <row r="20" spans="2:22" x14ac:dyDescent="0.2">
      <c r="B20" s="60"/>
      <c r="C20" s="14" t="s">
        <v>51</v>
      </c>
      <c r="D20" s="15" t="s">
        <v>46</v>
      </c>
      <c r="E20" s="16">
        <v>840</v>
      </c>
      <c r="F20" s="17" t="s">
        <v>30</v>
      </c>
      <c r="G20" s="48" t="s">
        <v>119</v>
      </c>
      <c r="J20" s="56"/>
      <c r="K20" s="56"/>
      <c r="M20" s="2" t="s">
        <v>125</v>
      </c>
      <c r="N20" s="23">
        <f>SUM(N4:N19)</f>
        <v>57094</v>
      </c>
      <c r="O20" s="23">
        <f>SUM(O4:O19)</f>
        <v>49320</v>
      </c>
      <c r="P20" s="23">
        <f t="shared" ref="P20:U20" si="0">SUM(P4:P19)</f>
        <v>8710</v>
      </c>
      <c r="Q20" s="23">
        <f t="shared" si="0"/>
        <v>10560</v>
      </c>
      <c r="R20" s="23">
        <f t="shared" si="0"/>
        <v>78819</v>
      </c>
      <c r="S20" s="23">
        <f t="shared" si="0"/>
        <v>31950</v>
      </c>
      <c r="T20" s="23">
        <f t="shared" ca="1" si="0"/>
        <v>12573</v>
      </c>
      <c r="U20" s="23">
        <f t="shared" si="0"/>
        <v>11290</v>
      </c>
    </row>
    <row r="21" spans="2:22" ht="18" thickBot="1" x14ac:dyDescent="0.25">
      <c r="B21" s="59"/>
      <c r="C21" s="18" t="s">
        <v>52</v>
      </c>
      <c r="D21" s="19" t="s">
        <v>46</v>
      </c>
      <c r="E21" s="20">
        <v>460</v>
      </c>
      <c r="F21" s="21" t="s">
        <v>25</v>
      </c>
      <c r="G21" s="49" t="s">
        <v>118</v>
      </c>
      <c r="I21" s="22">
        <f>SUM(E11:E21)</f>
        <v>18241</v>
      </c>
      <c r="J21" s="56"/>
      <c r="K21" s="56"/>
      <c r="M21" s="42"/>
      <c r="N21" s="1"/>
      <c r="O21" s="1"/>
      <c r="P21" s="1"/>
      <c r="Q21" s="1"/>
      <c r="R21" s="1"/>
      <c r="S21" s="1"/>
      <c r="T21" s="1"/>
      <c r="U21" s="1"/>
    </row>
    <row r="22" spans="2:22" x14ac:dyDescent="0.2">
      <c r="B22" s="58">
        <v>41806</v>
      </c>
      <c r="C22" s="10" t="s">
        <v>53</v>
      </c>
      <c r="D22" s="11" t="s">
        <v>2</v>
      </c>
      <c r="E22" s="12">
        <v>2060</v>
      </c>
      <c r="F22" s="13" t="s">
        <v>30</v>
      </c>
      <c r="G22" s="47" t="s">
        <v>119</v>
      </c>
      <c r="J22" s="56"/>
      <c r="K22" s="56"/>
    </row>
    <row r="23" spans="2:22" ht="17.399999999999999" customHeight="1" x14ac:dyDescent="0.2">
      <c r="B23" s="60"/>
      <c r="C23" s="14" t="s">
        <v>43</v>
      </c>
      <c r="D23" s="15" t="s">
        <v>2</v>
      </c>
      <c r="E23" s="16">
        <v>350</v>
      </c>
      <c r="F23" s="17" t="s">
        <v>25</v>
      </c>
      <c r="G23" s="48" t="s">
        <v>119</v>
      </c>
      <c r="J23" s="56"/>
      <c r="K23" s="56"/>
      <c r="N23" s="43"/>
      <c r="O23" s="43"/>
      <c r="P23" s="43"/>
      <c r="Q23" s="43"/>
      <c r="R23" s="43"/>
      <c r="S23" s="43"/>
      <c r="T23" s="43"/>
      <c r="U23" s="43"/>
    </row>
    <row r="24" spans="2:22" x14ac:dyDescent="0.2">
      <c r="B24" s="60"/>
      <c r="C24" s="14" t="s">
        <v>54</v>
      </c>
      <c r="D24" s="15" t="s">
        <v>2</v>
      </c>
      <c r="E24" s="16">
        <v>200</v>
      </c>
      <c r="F24" s="17" t="s">
        <v>27</v>
      </c>
      <c r="G24" s="48" t="s">
        <v>119</v>
      </c>
      <c r="J24" s="56"/>
      <c r="K24" s="56"/>
      <c r="L24" s="64"/>
      <c r="M24" s="65"/>
      <c r="N24" s="65"/>
      <c r="O24" s="65"/>
      <c r="P24" s="65"/>
      <c r="Q24" s="65"/>
      <c r="R24" s="65"/>
      <c r="S24" s="65"/>
      <c r="T24" s="65"/>
      <c r="U24" s="65"/>
      <c r="V24" s="64"/>
    </row>
    <row r="25" spans="2:22" ht="17.399999999999999" customHeight="1" x14ac:dyDescent="0.2">
      <c r="B25" s="60"/>
      <c r="C25" s="14" t="s">
        <v>55</v>
      </c>
      <c r="D25" s="15" t="s">
        <v>2</v>
      </c>
      <c r="E25" s="16">
        <v>3040</v>
      </c>
      <c r="F25" s="17" t="s">
        <v>25</v>
      </c>
      <c r="G25" s="48" t="s">
        <v>118</v>
      </c>
      <c r="J25" s="56"/>
      <c r="K25" s="56"/>
      <c r="L25" s="64"/>
      <c r="M25" s="61"/>
      <c r="N25" s="61"/>
      <c r="O25" s="61"/>
      <c r="P25" s="61"/>
      <c r="Q25" s="61"/>
      <c r="R25" s="61"/>
      <c r="S25" s="61"/>
      <c r="T25" s="61"/>
      <c r="U25" s="61"/>
      <c r="V25" s="64"/>
    </row>
    <row r="26" spans="2:22" x14ac:dyDescent="0.2">
      <c r="B26" s="60"/>
      <c r="C26" s="14" t="s">
        <v>50</v>
      </c>
      <c r="D26" s="15" t="s">
        <v>56</v>
      </c>
      <c r="E26" s="16">
        <v>1040</v>
      </c>
      <c r="F26" s="17" t="s">
        <v>50</v>
      </c>
      <c r="G26" s="48" t="s">
        <v>119</v>
      </c>
      <c r="J26" s="56"/>
      <c r="K26" s="56"/>
      <c r="L26" s="64"/>
      <c r="M26" s="61"/>
      <c r="N26" s="61"/>
      <c r="O26" s="61"/>
      <c r="P26" s="61"/>
      <c r="Q26" s="61"/>
      <c r="R26" s="61"/>
      <c r="S26" s="61"/>
      <c r="T26" s="61"/>
      <c r="U26" s="61"/>
      <c r="V26" s="64"/>
    </row>
    <row r="27" spans="2:22" x14ac:dyDescent="0.2">
      <c r="B27" s="60"/>
      <c r="C27" s="14" t="s">
        <v>51</v>
      </c>
      <c r="D27" s="15" t="s">
        <v>56</v>
      </c>
      <c r="E27" s="16">
        <v>520</v>
      </c>
      <c r="F27" s="17" t="s">
        <v>30</v>
      </c>
      <c r="G27" s="48" t="s">
        <v>118</v>
      </c>
      <c r="J27" s="56"/>
      <c r="K27" s="56"/>
      <c r="L27" s="64"/>
      <c r="M27" s="61"/>
      <c r="N27" s="61"/>
      <c r="O27" s="61"/>
      <c r="P27" s="61"/>
      <c r="Q27" s="61"/>
      <c r="R27" s="61"/>
      <c r="S27" s="61"/>
      <c r="T27" s="61"/>
      <c r="U27" s="61"/>
      <c r="V27" s="64"/>
    </row>
    <row r="28" spans="2:22" x14ac:dyDescent="0.2">
      <c r="B28" s="60"/>
      <c r="C28" s="14" t="s">
        <v>51</v>
      </c>
      <c r="D28" s="15" t="s">
        <v>56</v>
      </c>
      <c r="E28" s="16">
        <v>520</v>
      </c>
      <c r="F28" s="17" t="s">
        <v>30</v>
      </c>
      <c r="G28" s="50" t="s">
        <v>119</v>
      </c>
      <c r="J28" s="56"/>
      <c r="K28" s="56"/>
      <c r="L28" s="64"/>
      <c r="M28" s="61"/>
      <c r="N28" s="61"/>
      <c r="O28" s="61"/>
      <c r="P28" s="61"/>
      <c r="Q28" s="61"/>
      <c r="R28" s="61"/>
      <c r="S28" s="61"/>
      <c r="T28" s="61"/>
      <c r="U28" s="61"/>
      <c r="V28" s="64"/>
    </row>
    <row r="29" spans="2:22" ht="18" thickBot="1" x14ac:dyDescent="0.25">
      <c r="B29" s="59"/>
      <c r="C29" s="18" t="s">
        <v>43</v>
      </c>
      <c r="D29" s="19" t="s">
        <v>56</v>
      </c>
      <c r="E29" s="20">
        <v>280</v>
      </c>
      <c r="F29" s="21" t="s">
        <v>25</v>
      </c>
      <c r="G29" s="49" t="s">
        <v>118</v>
      </c>
      <c r="I29" s="22">
        <f>SUM(E22:E29)</f>
        <v>8010</v>
      </c>
      <c r="J29" s="56"/>
      <c r="K29" s="56"/>
      <c r="L29" s="64"/>
      <c r="M29" s="61"/>
      <c r="N29" s="61"/>
      <c r="O29" s="61"/>
      <c r="P29" s="61"/>
      <c r="Q29" s="61"/>
      <c r="R29" s="61"/>
      <c r="S29" s="61"/>
      <c r="T29" s="61"/>
      <c r="U29" s="61"/>
      <c r="V29" s="64"/>
    </row>
    <row r="30" spans="2:22" x14ac:dyDescent="0.2">
      <c r="B30" s="58">
        <v>41807</v>
      </c>
      <c r="C30" s="10" t="s">
        <v>57</v>
      </c>
      <c r="D30" s="11" t="s">
        <v>56</v>
      </c>
      <c r="E30" s="12">
        <v>766</v>
      </c>
      <c r="F30" s="13" t="s">
        <v>25</v>
      </c>
      <c r="G30" s="47" t="s">
        <v>119</v>
      </c>
      <c r="J30" s="56"/>
      <c r="K30" s="56"/>
      <c r="L30" s="64"/>
      <c r="M30" s="61"/>
      <c r="N30" s="61"/>
      <c r="O30" s="61"/>
      <c r="P30" s="61"/>
      <c r="Q30" s="61"/>
      <c r="R30" s="61"/>
      <c r="S30" s="61"/>
      <c r="T30" s="61"/>
      <c r="U30" s="61"/>
      <c r="V30" s="64"/>
    </row>
    <row r="31" spans="2:22" x14ac:dyDescent="0.2">
      <c r="B31" s="60"/>
      <c r="C31" s="14" t="s">
        <v>28</v>
      </c>
      <c r="D31" s="15" t="s">
        <v>3</v>
      </c>
      <c r="E31" s="16">
        <v>5880</v>
      </c>
      <c r="F31" s="17" t="s">
        <v>28</v>
      </c>
      <c r="G31" s="48" t="s">
        <v>118</v>
      </c>
      <c r="J31" s="56"/>
      <c r="K31" s="56"/>
      <c r="L31" s="64"/>
      <c r="M31" s="61"/>
      <c r="N31" s="61"/>
      <c r="O31" s="61"/>
      <c r="P31" s="61"/>
      <c r="Q31" s="61"/>
      <c r="R31" s="61"/>
      <c r="S31" s="61"/>
      <c r="T31" s="61"/>
      <c r="U31" s="61"/>
      <c r="V31" s="64"/>
    </row>
    <row r="32" spans="2:22" x14ac:dyDescent="0.2">
      <c r="B32" s="60"/>
      <c r="C32" s="14" t="s">
        <v>68</v>
      </c>
      <c r="D32" s="15" t="s">
        <v>3</v>
      </c>
      <c r="E32" s="16">
        <v>300</v>
      </c>
      <c r="F32" s="17" t="s">
        <v>25</v>
      </c>
      <c r="G32" s="48" t="s">
        <v>118</v>
      </c>
      <c r="J32" s="56"/>
      <c r="K32" s="56"/>
      <c r="L32" s="64"/>
      <c r="M32" s="61"/>
      <c r="N32" s="61"/>
      <c r="O32" s="61"/>
      <c r="P32" s="61"/>
      <c r="Q32" s="61"/>
      <c r="R32" s="61"/>
      <c r="S32" s="61"/>
      <c r="T32" s="61"/>
      <c r="U32" s="61"/>
      <c r="V32" s="64"/>
    </row>
    <row r="33" spans="2:22" x14ac:dyDescent="0.2">
      <c r="B33" s="60"/>
      <c r="C33" s="14" t="s">
        <v>58</v>
      </c>
      <c r="D33" s="15" t="s">
        <v>4</v>
      </c>
      <c r="E33" s="16">
        <v>1868</v>
      </c>
      <c r="F33" s="17" t="s">
        <v>25</v>
      </c>
      <c r="G33" s="48" t="s">
        <v>118</v>
      </c>
      <c r="J33" s="56"/>
      <c r="K33" s="56"/>
      <c r="L33" s="64"/>
      <c r="M33" s="61"/>
      <c r="N33" s="61"/>
      <c r="O33" s="61"/>
      <c r="P33" s="61"/>
      <c r="Q33" s="61"/>
      <c r="R33" s="61"/>
      <c r="S33" s="61"/>
      <c r="T33" s="61"/>
      <c r="U33" s="61"/>
      <c r="V33" s="64"/>
    </row>
    <row r="34" spans="2:22" x14ac:dyDescent="0.2">
      <c r="B34" s="60"/>
      <c r="C34" s="14" t="s">
        <v>59</v>
      </c>
      <c r="D34" s="15"/>
      <c r="E34" s="16">
        <v>800</v>
      </c>
      <c r="F34" s="17" t="s">
        <v>26</v>
      </c>
      <c r="G34" s="48" t="s">
        <v>118</v>
      </c>
      <c r="J34" s="56"/>
      <c r="K34" s="56"/>
      <c r="L34" s="64"/>
      <c r="M34" s="61"/>
      <c r="N34" s="61"/>
      <c r="O34" s="61"/>
      <c r="P34" s="61"/>
      <c r="Q34" s="61"/>
      <c r="R34" s="61"/>
      <c r="S34" s="61"/>
      <c r="T34" s="61"/>
      <c r="U34" s="61"/>
      <c r="V34" s="64"/>
    </row>
    <row r="35" spans="2:22" x14ac:dyDescent="0.2">
      <c r="B35" s="60"/>
      <c r="C35" s="14" t="s">
        <v>60</v>
      </c>
      <c r="D35" s="15" t="s">
        <v>5</v>
      </c>
      <c r="E35" s="16">
        <v>1529</v>
      </c>
      <c r="F35" s="17" t="s">
        <v>25</v>
      </c>
      <c r="G35" s="48" t="s">
        <v>118</v>
      </c>
      <c r="J35" s="56"/>
      <c r="K35" s="56"/>
      <c r="L35" s="64"/>
      <c r="M35" s="61"/>
      <c r="N35" s="61"/>
      <c r="O35" s="61"/>
      <c r="P35" s="61"/>
      <c r="Q35" s="61"/>
      <c r="R35" s="61"/>
      <c r="S35" s="61"/>
      <c r="T35" s="61"/>
      <c r="U35" s="61"/>
      <c r="V35" s="64"/>
    </row>
    <row r="36" spans="2:22" x14ac:dyDescent="0.2">
      <c r="B36" s="60"/>
      <c r="C36" s="14" t="s">
        <v>50</v>
      </c>
      <c r="D36" s="15" t="s">
        <v>61</v>
      </c>
      <c r="E36" s="16">
        <v>1630</v>
      </c>
      <c r="F36" s="17" t="s">
        <v>50</v>
      </c>
      <c r="G36" s="48" t="s">
        <v>119</v>
      </c>
      <c r="J36" s="56"/>
      <c r="K36" s="56"/>
      <c r="L36" s="64"/>
      <c r="M36" s="61"/>
      <c r="N36" s="61"/>
      <c r="O36" s="61"/>
      <c r="P36" s="61"/>
      <c r="Q36" s="61"/>
      <c r="R36" s="61"/>
      <c r="S36" s="61"/>
      <c r="T36" s="61"/>
      <c r="U36" s="61"/>
      <c r="V36" s="64"/>
    </row>
    <row r="37" spans="2:22" x14ac:dyDescent="0.2">
      <c r="B37" s="60"/>
      <c r="C37" s="14" t="s">
        <v>51</v>
      </c>
      <c r="D37" s="15" t="s">
        <v>61</v>
      </c>
      <c r="E37" s="16">
        <v>920</v>
      </c>
      <c r="F37" s="17" t="s">
        <v>30</v>
      </c>
      <c r="G37" s="48" t="s">
        <v>118</v>
      </c>
      <c r="J37" s="56"/>
      <c r="K37" s="56"/>
      <c r="L37" s="64"/>
      <c r="M37" s="61"/>
      <c r="N37" s="61"/>
      <c r="O37" s="61"/>
      <c r="P37" s="61"/>
      <c r="Q37" s="61"/>
      <c r="R37" s="61"/>
      <c r="S37" s="61"/>
      <c r="T37" s="61"/>
      <c r="U37" s="61"/>
      <c r="V37" s="64"/>
    </row>
    <row r="38" spans="2:22" ht="18" thickBot="1" x14ac:dyDescent="0.25">
      <c r="B38" s="59"/>
      <c r="C38" s="18" t="s">
        <v>43</v>
      </c>
      <c r="D38" s="19" t="s">
        <v>61</v>
      </c>
      <c r="E38" s="20">
        <v>130</v>
      </c>
      <c r="F38" s="21" t="s">
        <v>25</v>
      </c>
      <c r="G38" s="49" t="s">
        <v>118</v>
      </c>
      <c r="I38" s="22">
        <f>SUM(E30:E38)</f>
        <v>13823</v>
      </c>
      <c r="J38" s="56"/>
      <c r="K38" s="56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2:22" x14ac:dyDescent="0.2">
      <c r="B39" s="58">
        <v>41808</v>
      </c>
      <c r="C39" s="10" t="s">
        <v>43</v>
      </c>
      <c r="D39" s="11" t="s">
        <v>61</v>
      </c>
      <c r="E39" s="12">
        <v>130</v>
      </c>
      <c r="F39" s="13" t="s">
        <v>25</v>
      </c>
      <c r="G39" s="47" t="s">
        <v>118</v>
      </c>
      <c r="J39" s="56"/>
      <c r="K39" s="56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2:22" x14ac:dyDescent="0.2">
      <c r="B40" s="60"/>
      <c r="C40" s="14" t="s">
        <v>28</v>
      </c>
      <c r="D40" s="15" t="s">
        <v>6</v>
      </c>
      <c r="E40" s="16">
        <v>4816</v>
      </c>
      <c r="F40" s="17" t="s">
        <v>28</v>
      </c>
      <c r="G40" s="48" t="s">
        <v>118</v>
      </c>
      <c r="J40" s="56"/>
      <c r="K40" s="56"/>
    </row>
    <row r="41" spans="2:22" x14ac:dyDescent="0.2">
      <c r="B41" s="60"/>
      <c r="C41" s="14" t="s">
        <v>43</v>
      </c>
      <c r="D41" s="15"/>
      <c r="E41" s="16">
        <v>150</v>
      </c>
      <c r="F41" s="17" t="s">
        <v>25</v>
      </c>
      <c r="G41" s="48" t="s">
        <v>118</v>
      </c>
      <c r="J41" s="56"/>
      <c r="K41" s="56"/>
    </row>
    <row r="42" spans="2:22" x14ac:dyDescent="0.2">
      <c r="B42" s="60"/>
      <c r="C42" s="14" t="s">
        <v>62</v>
      </c>
      <c r="D42" s="15" t="s">
        <v>63</v>
      </c>
      <c r="E42" s="16">
        <v>2910</v>
      </c>
      <c r="F42" s="17" t="s">
        <v>25</v>
      </c>
      <c r="G42" s="48" t="s">
        <v>118</v>
      </c>
      <c r="J42" s="56"/>
      <c r="K42" s="56"/>
    </row>
    <row r="43" spans="2:22" x14ac:dyDescent="0.2">
      <c r="B43" s="60"/>
      <c r="C43" s="14" t="s">
        <v>64</v>
      </c>
      <c r="D43" s="15" t="s">
        <v>7</v>
      </c>
      <c r="E43" s="16">
        <v>600</v>
      </c>
      <c r="F43" s="17" t="s">
        <v>26</v>
      </c>
      <c r="G43" s="48" t="s">
        <v>118</v>
      </c>
      <c r="J43" s="56"/>
      <c r="K43" s="56"/>
    </row>
    <row r="44" spans="2:22" x14ac:dyDescent="0.2">
      <c r="B44" s="60"/>
      <c r="C44" s="14" t="s">
        <v>60</v>
      </c>
      <c r="D44" s="15" t="s">
        <v>7</v>
      </c>
      <c r="E44" s="16">
        <v>2485</v>
      </c>
      <c r="F44" s="17" t="s">
        <v>25</v>
      </c>
      <c r="G44" s="48" t="s">
        <v>119</v>
      </c>
      <c r="J44" s="56"/>
      <c r="K44" s="56"/>
    </row>
    <row r="45" spans="2:22" ht="18" thickBot="1" x14ac:dyDescent="0.25">
      <c r="B45" s="59"/>
      <c r="C45" s="18" t="s">
        <v>40</v>
      </c>
      <c r="D45" s="19" t="s">
        <v>7</v>
      </c>
      <c r="E45" s="20">
        <v>7560</v>
      </c>
      <c r="F45" s="21" t="s">
        <v>24</v>
      </c>
      <c r="G45" s="49" t="s">
        <v>119</v>
      </c>
      <c r="I45" s="22">
        <f>SUM(E39:E45)</f>
        <v>18651</v>
      </c>
      <c r="J45" s="56"/>
      <c r="K45" s="56"/>
    </row>
    <row r="46" spans="2:22" x14ac:dyDescent="0.2">
      <c r="B46" s="58">
        <v>41809</v>
      </c>
      <c r="C46" s="10" t="s">
        <v>43</v>
      </c>
      <c r="D46" s="11" t="s">
        <v>7</v>
      </c>
      <c r="E46" s="12">
        <v>290</v>
      </c>
      <c r="F46" s="13" t="s">
        <v>25</v>
      </c>
      <c r="G46" s="47" t="s">
        <v>118</v>
      </c>
      <c r="J46" s="56"/>
      <c r="K46" s="56"/>
    </row>
    <row r="47" spans="2:22" x14ac:dyDescent="0.2">
      <c r="B47" s="60"/>
      <c r="C47" s="14" t="s">
        <v>62</v>
      </c>
      <c r="D47" s="15" t="s">
        <v>8</v>
      </c>
      <c r="E47" s="16">
        <v>2700</v>
      </c>
      <c r="F47" s="17" t="s">
        <v>25</v>
      </c>
      <c r="G47" s="48" t="s">
        <v>119</v>
      </c>
      <c r="J47" s="56"/>
      <c r="K47" s="56"/>
    </row>
    <row r="48" spans="2:22" x14ac:dyDescent="0.2">
      <c r="B48" s="60"/>
      <c r="C48" s="14" t="s">
        <v>28</v>
      </c>
      <c r="D48" s="15" t="s">
        <v>9</v>
      </c>
      <c r="E48" s="16">
        <v>4237</v>
      </c>
      <c r="F48" s="17" t="s">
        <v>28</v>
      </c>
      <c r="G48" s="48" t="s">
        <v>118</v>
      </c>
      <c r="J48" s="56"/>
      <c r="K48" s="56"/>
    </row>
    <row r="49" spans="2:11" x14ac:dyDescent="0.2">
      <c r="B49" s="60"/>
      <c r="C49" s="14" t="s">
        <v>68</v>
      </c>
      <c r="D49" s="15" t="s">
        <v>65</v>
      </c>
      <c r="E49" s="16">
        <v>300</v>
      </c>
      <c r="F49" s="17" t="s">
        <v>25</v>
      </c>
      <c r="G49" s="48" t="s">
        <v>118</v>
      </c>
      <c r="J49" s="56"/>
      <c r="K49" s="56"/>
    </row>
    <row r="50" spans="2:11" x14ac:dyDescent="0.2">
      <c r="B50" s="60"/>
      <c r="C50" s="14" t="s">
        <v>45</v>
      </c>
      <c r="D50" s="15" t="s">
        <v>10</v>
      </c>
      <c r="E50" s="16">
        <v>1239</v>
      </c>
      <c r="F50" s="17" t="s">
        <v>25</v>
      </c>
      <c r="G50" s="48" t="s">
        <v>119</v>
      </c>
      <c r="J50" s="56"/>
      <c r="K50" s="56"/>
    </row>
    <row r="51" spans="2:11" x14ac:dyDescent="0.2">
      <c r="B51" s="60"/>
      <c r="C51" s="14" t="s">
        <v>50</v>
      </c>
      <c r="D51" s="15" t="s">
        <v>66</v>
      </c>
      <c r="E51" s="16">
        <v>0</v>
      </c>
      <c r="F51" s="17" t="s">
        <v>50</v>
      </c>
      <c r="G51" s="48" t="s">
        <v>118</v>
      </c>
      <c r="J51" s="56"/>
      <c r="K51" s="56"/>
    </row>
    <row r="52" spans="2:11" x14ac:dyDescent="0.2">
      <c r="B52" s="60"/>
      <c r="C52" s="14" t="s">
        <v>43</v>
      </c>
      <c r="D52" s="15" t="s">
        <v>66</v>
      </c>
      <c r="E52" s="16">
        <v>260</v>
      </c>
      <c r="F52" s="17" t="s">
        <v>25</v>
      </c>
      <c r="G52" s="48" t="s">
        <v>118</v>
      </c>
      <c r="J52" s="56"/>
      <c r="K52" s="56"/>
    </row>
    <row r="53" spans="2:11" x14ac:dyDescent="0.2">
      <c r="B53" s="60"/>
      <c r="C53" s="14" t="s">
        <v>51</v>
      </c>
      <c r="D53" s="15" t="s">
        <v>66</v>
      </c>
      <c r="E53" s="16">
        <v>1000</v>
      </c>
      <c r="F53" s="17" t="s">
        <v>30</v>
      </c>
      <c r="G53" s="48" t="s">
        <v>119</v>
      </c>
      <c r="J53" s="56"/>
      <c r="K53" s="56"/>
    </row>
    <row r="54" spans="2:11" x14ac:dyDescent="0.2">
      <c r="B54" s="60"/>
      <c r="C54" s="14" t="s">
        <v>52</v>
      </c>
      <c r="D54" s="15" t="s">
        <v>66</v>
      </c>
      <c r="E54" s="16">
        <v>440</v>
      </c>
      <c r="F54" s="17" t="s">
        <v>25</v>
      </c>
      <c r="G54" s="48" t="s">
        <v>118</v>
      </c>
      <c r="J54" s="56"/>
      <c r="K54" s="56"/>
    </row>
    <row r="55" spans="2:11" ht="18" thickBot="1" x14ac:dyDescent="0.25">
      <c r="B55" s="59"/>
      <c r="C55" s="18" t="s">
        <v>52</v>
      </c>
      <c r="D55" s="19" t="s">
        <v>66</v>
      </c>
      <c r="E55" s="20">
        <v>200</v>
      </c>
      <c r="F55" s="21" t="s">
        <v>25</v>
      </c>
      <c r="G55" s="49" t="s">
        <v>119</v>
      </c>
      <c r="I55" s="22">
        <f>SUM(E46:E55)</f>
        <v>10666</v>
      </c>
      <c r="J55" s="56"/>
      <c r="K55" s="56"/>
    </row>
    <row r="56" spans="2:11" x14ac:dyDescent="0.2">
      <c r="B56" s="58">
        <v>41810</v>
      </c>
      <c r="C56" s="10" t="s">
        <v>68</v>
      </c>
      <c r="D56" s="11" t="s">
        <v>11</v>
      </c>
      <c r="E56" s="12">
        <v>250</v>
      </c>
      <c r="F56" s="13" t="s">
        <v>25</v>
      </c>
      <c r="G56" s="47" t="s">
        <v>118</v>
      </c>
      <c r="J56" s="56"/>
      <c r="K56" s="56"/>
    </row>
    <row r="57" spans="2:11" x14ac:dyDescent="0.2">
      <c r="B57" s="60"/>
      <c r="C57" s="14" t="s">
        <v>62</v>
      </c>
      <c r="D57" s="15" t="s">
        <v>11</v>
      </c>
      <c r="E57" s="16">
        <v>1500</v>
      </c>
      <c r="F57" s="17" t="s">
        <v>25</v>
      </c>
      <c r="G57" s="48" t="s">
        <v>118</v>
      </c>
      <c r="J57" s="56"/>
      <c r="K57" s="56"/>
    </row>
    <row r="58" spans="2:11" x14ac:dyDescent="0.2">
      <c r="B58" s="60"/>
      <c r="C58" s="14" t="s">
        <v>45</v>
      </c>
      <c r="D58" s="15" t="s">
        <v>11</v>
      </c>
      <c r="E58" s="16">
        <v>322</v>
      </c>
      <c r="F58" s="17" t="s">
        <v>25</v>
      </c>
      <c r="G58" s="48" t="s">
        <v>119</v>
      </c>
      <c r="J58" s="56"/>
      <c r="K58" s="56"/>
    </row>
    <row r="59" spans="2:11" x14ac:dyDescent="0.2">
      <c r="B59" s="60"/>
      <c r="C59" s="14" t="s">
        <v>28</v>
      </c>
      <c r="D59" s="15" t="s">
        <v>69</v>
      </c>
      <c r="E59" s="16">
        <v>5666</v>
      </c>
      <c r="F59" s="17" t="s">
        <v>28</v>
      </c>
      <c r="G59" s="48" t="s">
        <v>118</v>
      </c>
      <c r="J59" s="56"/>
      <c r="K59" s="56"/>
    </row>
    <row r="60" spans="2:11" x14ac:dyDescent="0.2">
      <c r="B60" s="60"/>
      <c r="C60" s="14" t="s">
        <v>60</v>
      </c>
      <c r="D60" s="15" t="s">
        <v>12</v>
      </c>
      <c r="E60" s="16">
        <v>2104</v>
      </c>
      <c r="F60" s="17" t="s">
        <v>25</v>
      </c>
      <c r="G60" s="48" t="s">
        <v>119</v>
      </c>
      <c r="J60" s="56"/>
      <c r="K60" s="56"/>
    </row>
    <row r="61" spans="2:11" x14ac:dyDescent="0.2">
      <c r="B61" s="60"/>
      <c r="C61" s="14" t="s">
        <v>50</v>
      </c>
      <c r="D61" s="15" t="s">
        <v>12</v>
      </c>
      <c r="E61" s="16">
        <v>400</v>
      </c>
      <c r="F61" s="17" t="s">
        <v>50</v>
      </c>
      <c r="G61" s="48" t="s">
        <v>118</v>
      </c>
      <c r="J61" s="56"/>
      <c r="K61" s="56"/>
    </row>
    <row r="62" spans="2:11" x14ac:dyDescent="0.2">
      <c r="B62" s="60"/>
      <c r="C62" s="14" t="s">
        <v>51</v>
      </c>
      <c r="D62" s="15" t="s">
        <v>12</v>
      </c>
      <c r="E62" s="16">
        <v>1000</v>
      </c>
      <c r="F62" s="17" t="s">
        <v>30</v>
      </c>
      <c r="G62" s="48" t="s">
        <v>118</v>
      </c>
      <c r="J62" s="56"/>
      <c r="K62" s="56"/>
    </row>
    <row r="63" spans="2:11" ht="18" thickBot="1" x14ac:dyDescent="0.25">
      <c r="B63" s="59"/>
      <c r="C63" s="18" t="s">
        <v>52</v>
      </c>
      <c r="D63" s="19" t="s">
        <v>12</v>
      </c>
      <c r="E63" s="20">
        <v>300</v>
      </c>
      <c r="F63" s="21" t="s">
        <v>25</v>
      </c>
      <c r="G63" s="49" t="s">
        <v>118</v>
      </c>
      <c r="I63" s="22">
        <f>SUM(E56:E63)</f>
        <v>11542</v>
      </c>
      <c r="J63" s="56"/>
      <c r="K63" s="56"/>
    </row>
    <row r="64" spans="2:11" x14ac:dyDescent="0.2">
      <c r="B64" s="58">
        <v>41811</v>
      </c>
      <c r="C64" s="10" t="s">
        <v>45</v>
      </c>
      <c r="D64" s="11" t="s">
        <v>12</v>
      </c>
      <c r="E64" s="12">
        <v>440</v>
      </c>
      <c r="F64" s="13" t="s">
        <v>25</v>
      </c>
      <c r="G64" s="47" t="s">
        <v>119</v>
      </c>
      <c r="J64" s="56"/>
      <c r="K64" s="56"/>
    </row>
    <row r="65" spans="2:11" x14ac:dyDescent="0.2">
      <c r="B65" s="60"/>
      <c r="C65" s="14" t="s">
        <v>70</v>
      </c>
      <c r="D65" s="15" t="s">
        <v>13</v>
      </c>
      <c r="E65" s="16">
        <v>900</v>
      </c>
      <c r="F65" s="17" t="s">
        <v>26</v>
      </c>
      <c r="G65" s="48" t="s">
        <v>118</v>
      </c>
      <c r="J65" s="56"/>
      <c r="K65" s="56"/>
    </row>
    <row r="66" spans="2:11" x14ac:dyDescent="0.2">
      <c r="B66" s="60"/>
      <c r="C66" s="14" t="s">
        <v>71</v>
      </c>
      <c r="D66" s="15" t="s">
        <v>13</v>
      </c>
      <c r="E66" s="16">
        <v>2400</v>
      </c>
      <c r="F66" s="17" t="s">
        <v>27</v>
      </c>
      <c r="G66" s="48" t="s">
        <v>118</v>
      </c>
      <c r="J66" s="56"/>
      <c r="K66" s="56"/>
    </row>
    <row r="67" spans="2:11" x14ac:dyDescent="0.2">
      <c r="B67" s="60"/>
      <c r="C67" s="14" t="s">
        <v>37</v>
      </c>
      <c r="D67" s="15" t="s">
        <v>13</v>
      </c>
      <c r="E67" s="16">
        <v>250</v>
      </c>
      <c r="F67" s="17" t="s">
        <v>25</v>
      </c>
      <c r="G67" s="48" t="s">
        <v>118</v>
      </c>
      <c r="J67" s="56"/>
      <c r="K67" s="56"/>
    </row>
    <row r="68" spans="2:11" x14ac:dyDescent="0.2">
      <c r="B68" s="60"/>
      <c r="C68" s="14" t="s">
        <v>62</v>
      </c>
      <c r="D68" s="15" t="s">
        <v>72</v>
      </c>
      <c r="E68" s="16">
        <v>2360</v>
      </c>
      <c r="F68" s="17" t="s">
        <v>25</v>
      </c>
      <c r="G68" s="48" t="s">
        <v>119</v>
      </c>
      <c r="J68" s="56"/>
      <c r="K68" s="56"/>
    </row>
    <row r="69" spans="2:11" x14ac:dyDescent="0.2">
      <c r="B69" s="60"/>
      <c r="C69" s="14" t="s">
        <v>73</v>
      </c>
      <c r="D69" s="15" t="s">
        <v>14</v>
      </c>
      <c r="E69" s="16">
        <v>2160</v>
      </c>
      <c r="F69" s="17" t="s">
        <v>26</v>
      </c>
      <c r="G69" s="48" t="s">
        <v>119</v>
      </c>
      <c r="J69" s="56"/>
      <c r="K69" s="56"/>
    </row>
    <row r="70" spans="2:11" x14ac:dyDescent="0.2">
      <c r="B70" s="60"/>
      <c r="C70" s="14" t="s">
        <v>74</v>
      </c>
      <c r="D70" s="15" t="s">
        <v>14</v>
      </c>
      <c r="E70" s="16">
        <v>1188</v>
      </c>
      <c r="F70" s="17" t="s">
        <v>27</v>
      </c>
      <c r="G70" s="48" t="s">
        <v>118</v>
      </c>
      <c r="J70" s="56"/>
      <c r="K70" s="56"/>
    </row>
    <row r="71" spans="2:11" x14ac:dyDescent="0.2">
      <c r="B71" s="60"/>
      <c r="C71" s="14" t="s">
        <v>75</v>
      </c>
      <c r="D71" s="15" t="s">
        <v>14</v>
      </c>
      <c r="E71" s="16">
        <v>100</v>
      </c>
      <c r="F71" s="17" t="s">
        <v>27</v>
      </c>
      <c r="G71" s="48" t="s">
        <v>118</v>
      </c>
      <c r="J71" s="56"/>
      <c r="K71" s="56"/>
    </row>
    <row r="72" spans="2:11" x14ac:dyDescent="0.2">
      <c r="B72" s="60"/>
      <c r="C72" s="14" t="s">
        <v>76</v>
      </c>
      <c r="D72" s="15" t="s">
        <v>15</v>
      </c>
      <c r="E72" s="16">
        <v>8600</v>
      </c>
      <c r="F72" s="17" t="s">
        <v>24</v>
      </c>
      <c r="G72" s="48" t="s">
        <v>119</v>
      </c>
      <c r="J72" s="56"/>
      <c r="K72" s="56"/>
    </row>
    <row r="73" spans="2:11" x14ac:dyDescent="0.2">
      <c r="B73" s="60"/>
      <c r="C73" s="14" t="s">
        <v>52</v>
      </c>
      <c r="D73" s="15" t="s">
        <v>15</v>
      </c>
      <c r="E73" s="16">
        <v>250</v>
      </c>
      <c r="F73" s="17" t="s">
        <v>25</v>
      </c>
      <c r="G73" s="48" t="s">
        <v>118</v>
      </c>
      <c r="J73" s="56"/>
      <c r="K73" s="56"/>
    </row>
    <row r="74" spans="2:11" x14ac:dyDescent="0.2">
      <c r="B74" s="60"/>
      <c r="C74" s="14" t="s">
        <v>77</v>
      </c>
      <c r="D74" s="15" t="s">
        <v>15</v>
      </c>
      <c r="E74" s="16">
        <v>6860</v>
      </c>
      <c r="F74" s="17" t="s">
        <v>25</v>
      </c>
      <c r="G74" s="48" t="s">
        <v>118</v>
      </c>
      <c r="J74" s="56"/>
      <c r="K74" s="56"/>
    </row>
    <row r="75" spans="2:11" ht="18" thickBot="1" x14ac:dyDescent="0.25">
      <c r="B75" s="59"/>
      <c r="C75" s="18" t="s">
        <v>54</v>
      </c>
      <c r="D75" s="19" t="s">
        <v>15</v>
      </c>
      <c r="E75" s="20">
        <v>300</v>
      </c>
      <c r="F75" s="21" t="s">
        <v>27</v>
      </c>
      <c r="G75" s="49" t="s">
        <v>119</v>
      </c>
      <c r="I75" s="22">
        <f>SUM(E64:E75)</f>
        <v>25808</v>
      </c>
      <c r="J75" s="56"/>
      <c r="K75" s="56"/>
    </row>
    <row r="76" spans="2:11" x14ac:dyDescent="0.2">
      <c r="B76" s="58">
        <v>41812</v>
      </c>
      <c r="C76" s="10" t="s">
        <v>78</v>
      </c>
      <c r="D76" s="11" t="s">
        <v>15</v>
      </c>
      <c r="E76" s="12">
        <v>300</v>
      </c>
      <c r="F76" s="13" t="s">
        <v>25</v>
      </c>
      <c r="G76" s="47" t="s">
        <v>119</v>
      </c>
      <c r="J76" s="56"/>
      <c r="K76" s="56"/>
    </row>
    <row r="77" spans="2:11" x14ac:dyDescent="0.2">
      <c r="B77" s="60"/>
      <c r="C77" s="14" t="s">
        <v>79</v>
      </c>
      <c r="D77" s="15" t="s">
        <v>80</v>
      </c>
      <c r="E77" s="16">
        <v>410</v>
      </c>
      <c r="F77" s="17" t="s">
        <v>26</v>
      </c>
      <c r="G77" s="48" t="s">
        <v>118</v>
      </c>
      <c r="J77" s="56"/>
      <c r="K77" s="56"/>
    </row>
    <row r="78" spans="2:11" x14ac:dyDescent="0.2">
      <c r="B78" s="60"/>
      <c r="C78" s="14" t="s">
        <v>82</v>
      </c>
      <c r="D78" s="15" t="s">
        <v>80</v>
      </c>
      <c r="E78" s="16">
        <v>400</v>
      </c>
      <c r="F78" s="17" t="s">
        <v>26</v>
      </c>
      <c r="G78" s="48" t="s">
        <v>118</v>
      </c>
      <c r="J78" s="56"/>
      <c r="K78" s="56"/>
    </row>
    <row r="79" spans="2:11" x14ac:dyDescent="0.2">
      <c r="B79" s="60"/>
      <c r="C79" s="14" t="s">
        <v>81</v>
      </c>
      <c r="D79" s="15" t="s">
        <v>80</v>
      </c>
      <c r="E79" s="16">
        <v>13000</v>
      </c>
      <c r="F79" s="17" t="s">
        <v>26</v>
      </c>
      <c r="G79" s="48" t="s">
        <v>118</v>
      </c>
      <c r="J79" s="56"/>
      <c r="K79" s="56"/>
    </row>
    <row r="80" spans="2:11" x14ac:dyDescent="0.2">
      <c r="B80" s="60"/>
      <c r="C80" s="14" t="s">
        <v>83</v>
      </c>
      <c r="D80" s="15" t="s">
        <v>80</v>
      </c>
      <c r="E80" s="16">
        <v>2000</v>
      </c>
      <c r="F80" s="17" t="s">
        <v>25</v>
      </c>
      <c r="G80" s="48" t="s">
        <v>119</v>
      </c>
      <c r="J80" s="56"/>
      <c r="K80" s="56"/>
    </row>
    <row r="81" spans="2:11" x14ac:dyDescent="0.2">
      <c r="B81" s="60"/>
      <c r="C81" s="14" t="s">
        <v>43</v>
      </c>
      <c r="D81" s="15" t="s">
        <v>80</v>
      </c>
      <c r="E81" s="16">
        <v>160</v>
      </c>
      <c r="F81" s="17" t="s">
        <v>25</v>
      </c>
      <c r="G81" s="48" t="s">
        <v>118</v>
      </c>
      <c r="J81" s="56"/>
      <c r="K81" s="56"/>
    </row>
    <row r="82" spans="2:11" x14ac:dyDescent="0.2">
      <c r="B82" s="60"/>
      <c r="C82" s="14" t="s">
        <v>84</v>
      </c>
      <c r="D82" s="15" t="s">
        <v>80</v>
      </c>
      <c r="E82" s="16">
        <v>500</v>
      </c>
      <c r="F82" s="17" t="s">
        <v>26</v>
      </c>
      <c r="G82" s="48" t="s">
        <v>119</v>
      </c>
      <c r="J82" s="56"/>
      <c r="K82" s="56"/>
    </row>
    <row r="83" spans="2:11" x14ac:dyDescent="0.2">
      <c r="B83" s="60"/>
      <c r="C83" s="14" t="s">
        <v>28</v>
      </c>
      <c r="D83" s="15" t="s">
        <v>80</v>
      </c>
      <c r="E83" s="16">
        <v>7021</v>
      </c>
      <c r="F83" s="17" t="s">
        <v>28</v>
      </c>
      <c r="G83" s="48" t="s">
        <v>118</v>
      </c>
      <c r="J83" s="56"/>
      <c r="K83" s="56"/>
    </row>
    <row r="84" spans="2:11" x14ac:dyDescent="0.2">
      <c r="B84" s="60"/>
      <c r="C84" s="14" t="s">
        <v>50</v>
      </c>
      <c r="D84" s="15" t="s">
        <v>16</v>
      </c>
      <c r="E84" s="16">
        <v>710</v>
      </c>
      <c r="F84" s="17" t="s">
        <v>50</v>
      </c>
      <c r="G84" s="48" t="s">
        <v>118</v>
      </c>
      <c r="J84" s="56"/>
      <c r="K84" s="56"/>
    </row>
    <row r="85" spans="2:11" x14ac:dyDescent="0.2">
      <c r="B85" s="60"/>
      <c r="C85" s="14" t="s">
        <v>88</v>
      </c>
      <c r="D85" s="15" t="s">
        <v>16</v>
      </c>
      <c r="E85" s="16">
        <v>1600</v>
      </c>
      <c r="F85" s="17" t="s">
        <v>25</v>
      </c>
      <c r="G85" s="48" t="s">
        <v>119</v>
      </c>
      <c r="J85" s="56"/>
      <c r="K85" s="56"/>
    </row>
    <row r="86" spans="2:11" x14ac:dyDescent="0.2">
      <c r="B86" s="60"/>
      <c r="C86" s="14" t="s">
        <v>51</v>
      </c>
      <c r="D86" s="15" t="s">
        <v>16</v>
      </c>
      <c r="E86" s="16">
        <v>1000</v>
      </c>
      <c r="F86" s="17" t="s">
        <v>30</v>
      </c>
      <c r="G86" s="48" t="s">
        <v>119</v>
      </c>
      <c r="J86" s="56"/>
      <c r="K86" s="56"/>
    </row>
    <row r="87" spans="2:11" ht="18" thickBot="1" x14ac:dyDescent="0.25">
      <c r="B87" s="59"/>
      <c r="C87" s="18" t="s">
        <v>78</v>
      </c>
      <c r="D87" s="19" t="s">
        <v>16</v>
      </c>
      <c r="E87" s="20">
        <v>538</v>
      </c>
      <c r="F87" s="21" t="s">
        <v>25</v>
      </c>
      <c r="G87" s="49" t="s">
        <v>119</v>
      </c>
      <c r="I87" s="22">
        <f>SUM(E76:E87)</f>
        <v>27639</v>
      </c>
      <c r="J87" s="56"/>
      <c r="K87" s="56"/>
    </row>
    <row r="88" spans="2:11" x14ac:dyDescent="0.2">
      <c r="B88" s="58">
        <v>41813</v>
      </c>
      <c r="C88" s="10" t="s">
        <v>78</v>
      </c>
      <c r="D88" s="11" t="s">
        <v>16</v>
      </c>
      <c r="E88" s="12">
        <v>220</v>
      </c>
      <c r="F88" s="13" t="s">
        <v>25</v>
      </c>
      <c r="G88" s="47" t="s">
        <v>119</v>
      </c>
      <c r="J88" s="56"/>
      <c r="K88" s="56"/>
    </row>
    <row r="89" spans="2:11" x14ac:dyDescent="0.2">
      <c r="B89" s="60"/>
      <c r="C89" s="14" t="s">
        <v>86</v>
      </c>
      <c r="D89" s="15" t="s">
        <v>17</v>
      </c>
      <c r="E89" s="16">
        <v>1000</v>
      </c>
      <c r="F89" s="17" t="s">
        <v>26</v>
      </c>
      <c r="G89" s="48" t="s">
        <v>118</v>
      </c>
      <c r="J89" s="56"/>
      <c r="K89" s="56"/>
    </row>
    <row r="90" spans="2:11" x14ac:dyDescent="0.2">
      <c r="B90" s="60"/>
      <c r="C90" s="14" t="s">
        <v>87</v>
      </c>
      <c r="D90" s="15" t="s">
        <v>17</v>
      </c>
      <c r="E90" s="16">
        <v>3556</v>
      </c>
      <c r="F90" s="17" t="s">
        <v>25</v>
      </c>
      <c r="G90" s="48" t="s">
        <v>119</v>
      </c>
      <c r="J90" s="56"/>
      <c r="K90" s="56"/>
    </row>
    <row r="91" spans="2:11" x14ac:dyDescent="0.2">
      <c r="B91" s="60"/>
      <c r="C91" s="14" t="s">
        <v>43</v>
      </c>
      <c r="D91" s="15" t="s">
        <v>17</v>
      </c>
      <c r="E91" s="16">
        <v>110</v>
      </c>
      <c r="F91" s="17" t="s">
        <v>25</v>
      </c>
      <c r="G91" s="48" t="s">
        <v>119</v>
      </c>
      <c r="J91" s="56"/>
      <c r="K91" s="56"/>
    </row>
    <row r="92" spans="2:11" x14ac:dyDescent="0.2">
      <c r="B92" s="60"/>
      <c r="C92" s="14" t="s">
        <v>43</v>
      </c>
      <c r="D92" s="15" t="s">
        <v>17</v>
      </c>
      <c r="E92" s="16">
        <v>270</v>
      </c>
      <c r="F92" s="17" t="s">
        <v>25</v>
      </c>
      <c r="G92" s="48" t="s">
        <v>118</v>
      </c>
      <c r="J92" s="56"/>
      <c r="K92" s="56"/>
    </row>
    <row r="93" spans="2:11" x14ac:dyDescent="0.2">
      <c r="B93" s="60"/>
      <c r="C93" s="14" t="s">
        <v>28</v>
      </c>
      <c r="D93" s="15" t="s">
        <v>18</v>
      </c>
      <c r="E93" s="16">
        <v>6192</v>
      </c>
      <c r="F93" s="17" t="s">
        <v>28</v>
      </c>
      <c r="G93" s="48" t="s">
        <v>118</v>
      </c>
      <c r="J93" s="56"/>
      <c r="K93" s="56"/>
    </row>
    <row r="94" spans="2:11" x14ac:dyDescent="0.2">
      <c r="B94" s="60"/>
      <c r="C94" s="14" t="s">
        <v>120</v>
      </c>
      <c r="D94" s="15" t="s">
        <v>19</v>
      </c>
      <c r="E94" s="16">
        <v>7680</v>
      </c>
      <c r="F94" s="17" t="s">
        <v>24</v>
      </c>
      <c r="G94" s="48" t="s">
        <v>119</v>
      </c>
      <c r="J94" s="56"/>
      <c r="K94" s="56"/>
    </row>
    <row r="95" spans="2:11" x14ac:dyDescent="0.2">
      <c r="B95" s="60"/>
      <c r="C95" s="14" t="s">
        <v>71</v>
      </c>
      <c r="D95" s="15" t="s">
        <v>19</v>
      </c>
      <c r="E95" s="16">
        <v>1620</v>
      </c>
      <c r="F95" s="17" t="s">
        <v>27</v>
      </c>
      <c r="G95" s="48" t="s">
        <v>118</v>
      </c>
      <c r="J95" s="56"/>
      <c r="K95" s="56"/>
    </row>
    <row r="96" spans="2:11" x14ac:dyDescent="0.2">
      <c r="B96" s="60"/>
      <c r="C96" s="14" t="s">
        <v>43</v>
      </c>
      <c r="D96" s="15" t="s">
        <v>19</v>
      </c>
      <c r="E96" s="16">
        <v>130</v>
      </c>
      <c r="F96" s="17" t="s">
        <v>25</v>
      </c>
      <c r="G96" s="48" t="s">
        <v>118</v>
      </c>
      <c r="J96" s="56"/>
      <c r="K96" s="56"/>
    </row>
    <row r="97" spans="2:11" x14ac:dyDescent="0.2">
      <c r="B97" s="60"/>
      <c r="C97" s="14" t="s">
        <v>78</v>
      </c>
      <c r="D97" s="15" t="s">
        <v>19</v>
      </c>
      <c r="E97" s="16">
        <v>1849</v>
      </c>
      <c r="F97" s="17" t="s">
        <v>25</v>
      </c>
      <c r="G97" s="48" t="s">
        <v>119</v>
      </c>
      <c r="J97" s="56"/>
      <c r="K97" s="56"/>
    </row>
    <row r="98" spans="2:11" ht="18" thickBot="1" x14ac:dyDescent="0.25">
      <c r="B98" s="59"/>
      <c r="C98" s="18" t="s">
        <v>52</v>
      </c>
      <c r="D98" s="19" t="s">
        <v>19</v>
      </c>
      <c r="E98" s="20">
        <v>210</v>
      </c>
      <c r="F98" s="21" t="s">
        <v>25</v>
      </c>
      <c r="G98" s="49" t="s">
        <v>118</v>
      </c>
      <c r="I98" s="22">
        <f>SUM(E88:E98)</f>
        <v>22837</v>
      </c>
      <c r="J98" s="56"/>
      <c r="K98" s="56"/>
    </row>
    <row r="99" spans="2:11" x14ac:dyDescent="0.2">
      <c r="B99" s="58">
        <v>41814</v>
      </c>
      <c r="C99" s="10" t="s">
        <v>89</v>
      </c>
      <c r="D99" s="11" t="s">
        <v>90</v>
      </c>
      <c r="E99" s="12">
        <v>410</v>
      </c>
      <c r="F99" s="13" t="s">
        <v>26</v>
      </c>
      <c r="G99" s="47" t="s">
        <v>118</v>
      </c>
      <c r="J99" s="56"/>
      <c r="K99" s="56"/>
    </row>
    <row r="100" spans="2:11" x14ac:dyDescent="0.2">
      <c r="B100" s="60"/>
      <c r="C100" s="14" t="s">
        <v>68</v>
      </c>
      <c r="D100" s="15" t="s">
        <v>90</v>
      </c>
      <c r="E100" s="16">
        <v>300</v>
      </c>
      <c r="F100" s="17" t="s">
        <v>25</v>
      </c>
      <c r="G100" s="48" t="s">
        <v>118</v>
      </c>
      <c r="J100" s="56"/>
      <c r="K100" s="56"/>
    </row>
    <row r="101" spans="2:11" x14ac:dyDescent="0.2">
      <c r="B101" s="60"/>
      <c r="C101" s="14" t="s">
        <v>91</v>
      </c>
      <c r="D101" s="15" t="s">
        <v>92</v>
      </c>
      <c r="E101" s="16">
        <v>500</v>
      </c>
      <c r="F101" s="17" t="s">
        <v>26</v>
      </c>
      <c r="G101" s="48" t="s">
        <v>118</v>
      </c>
      <c r="J101" s="56"/>
      <c r="K101" s="56"/>
    </row>
    <row r="102" spans="2:11" x14ac:dyDescent="0.2">
      <c r="B102" s="60"/>
      <c r="C102" s="14" t="s">
        <v>93</v>
      </c>
      <c r="D102" s="15" t="s">
        <v>92</v>
      </c>
      <c r="E102" s="16">
        <v>3800</v>
      </c>
      <c r="F102" s="17" t="s">
        <v>26</v>
      </c>
      <c r="G102" s="48" t="s">
        <v>118</v>
      </c>
      <c r="J102" s="56"/>
      <c r="K102" s="56"/>
    </row>
    <row r="103" spans="2:11" x14ac:dyDescent="0.2">
      <c r="B103" s="60"/>
      <c r="C103" s="14" t="s">
        <v>45</v>
      </c>
      <c r="D103" s="15" t="s">
        <v>92</v>
      </c>
      <c r="E103" s="16">
        <v>1042</v>
      </c>
      <c r="F103" s="17" t="s">
        <v>25</v>
      </c>
      <c r="G103" s="48" t="s">
        <v>119</v>
      </c>
      <c r="J103" s="56"/>
      <c r="K103" s="56"/>
    </row>
    <row r="104" spans="2:11" x14ac:dyDescent="0.2">
      <c r="B104" s="60"/>
      <c r="C104" s="14" t="s">
        <v>28</v>
      </c>
      <c r="D104" s="15" t="s">
        <v>94</v>
      </c>
      <c r="E104" s="16">
        <v>5611</v>
      </c>
      <c r="F104" s="17" t="s">
        <v>28</v>
      </c>
      <c r="G104" s="48" t="s">
        <v>119</v>
      </c>
      <c r="J104" s="56"/>
      <c r="K104" s="56"/>
    </row>
    <row r="105" spans="2:11" x14ac:dyDescent="0.2">
      <c r="B105" s="60"/>
      <c r="C105" s="14" t="s">
        <v>45</v>
      </c>
      <c r="D105" s="15" t="s">
        <v>95</v>
      </c>
      <c r="E105" s="16">
        <v>1712</v>
      </c>
      <c r="F105" s="17" t="s">
        <v>25</v>
      </c>
      <c r="G105" s="48" t="s">
        <v>119</v>
      </c>
      <c r="J105" s="56"/>
      <c r="K105" s="56"/>
    </row>
    <row r="106" spans="2:11" x14ac:dyDescent="0.2">
      <c r="B106" s="60"/>
      <c r="C106" s="14" t="s">
        <v>50</v>
      </c>
      <c r="D106" s="15" t="s">
        <v>95</v>
      </c>
      <c r="E106" s="16">
        <v>0</v>
      </c>
      <c r="F106" s="17" t="s">
        <v>50</v>
      </c>
      <c r="G106" s="48" t="s">
        <v>118</v>
      </c>
      <c r="J106" s="56"/>
      <c r="K106" s="56"/>
    </row>
    <row r="107" spans="2:11" x14ac:dyDescent="0.2">
      <c r="B107" s="60"/>
      <c r="C107" s="14" t="s">
        <v>51</v>
      </c>
      <c r="D107" s="15" t="s">
        <v>95</v>
      </c>
      <c r="E107" s="16">
        <v>1000</v>
      </c>
      <c r="F107" s="17" t="s">
        <v>30</v>
      </c>
      <c r="G107" s="48" t="s">
        <v>118</v>
      </c>
      <c r="J107" s="56"/>
      <c r="K107" s="56"/>
    </row>
    <row r="108" spans="2:11" ht="18" thickBot="1" x14ac:dyDescent="0.25">
      <c r="B108" s="59"/>
      <c r="C108" s="18" t="s">
        <v>37</v>
      </c>
      <c r="D108" s="19" t="s">
        <v>95</v>
      </c>
      <c r="E108" s="20">
        <v>140</v>
      </c>
      <c r="F108" s="21" t="s">
        <v>25</v>
      </c>
      <c r="G108" s="49" t="s">
        <v>118</v>
      </c>
      <c r="I108" s="22">
        <f>SUM(E99:E108)</f>
        <v>14515</v>
      </c>
      <c r="J108" s="56"/>
      <c r="K108" s="56"/>
    </row>
    <row r="109" spans="2:11" x14ac:dyDescent="0.2">
      <c r="B109" s="58">
        <v>41815</v>
      </c>
      <c r="C109" s="10" t="s">
        <v>45</v>
      </c>
      <c r="D109" s="11" t="s">
        <v>95</v>
      </c>
      <c r="E109" s="12">
        <v>229</v>
      </c>
      <c r="F109" s="13" t="s">
        <v>25</v>
      </c>
      <c r="G109" s="47" t="s">
        <v>119</v>
      </c>
      <c r="J109" s="56"/>
      <c r="K109" s="56"/>
    </row>
    <row r="110" spans="2:11" x14ac:dyDescent="0.2">
      <c r="B110" s="60"/>
      <c r="C110" s="14" t="s">
        <v>96</v>
      </c>
      <c r="D110" s="15" t="s">
        <v>20</v>
      </c>
      <c r="E110" s="16">
        <v>540</v>
      </c>
      <c r="F110" s="17" t="s">
        <v>27</v>
      </c>
      <c r="G110" s="48" t="s">
        <v>118</v>
      </c>
      <c r="J110" s="56"/>
      <c r="K110" s="56"/>
    </row>
    <row r="111" spans="2:11" x14ac:dyDescent="0.2">
      <c r="B111" s="60"/>
      <c r="C111" s="14" t="s">
        <v>97</v>
      </c>
      <c r="D111" s="15" t="s">
        <v>20</v>
      </c>
      <c r="E111" s="16">
        <v>600</v>
      </c>
      <c r="F111" s="17" t="s">
        <v>26</v>
      </c>
      <c r="G111" s="48" t="s">
        <v>119</v>
      </c>
      <c r="J111" s="56"/>
      <c r="K111" s="56"/>
    </row>
    <row r="112" spans="2:11" x14ac:dyDescent="0.2">
      <c r="B112" s="60"/>
      <c r="C112" s="14" t="s">
        <v>98</v>
      </c>
      <c r="D112" s="15" t="s">
        <v>21</v>
      </c>
      <c r="E112" s="16">
        <v>2100</v>
      </c>
      <c r="F112" s="17" t="s">
        <v>25</v>
      </c>
      <c r="G112" s="48" t="s">
        <v>119</v>
      </c>
      <c r="J112" s="56"/>
      <c r="K112" s="56"/>
    </row>
    <row r="113" spans="2:11" x14ac:dyDescent="0.2">
      <c r="B113" s="60"/>
      <c r="C113" s="14" t="s">
        <v>99</v>
      </c>
      <c r="D113" s="15" t="s">
        <v>21</v>
      </c>
      <c r="E113" s="16">
        <v>140</v>
      </c>
      <c r="F113" s="17" t="s">
        <v>25</v>
      </c>
      <c r="G113" s="48" t="s">
        <v>119</v>
      </c>
      <c r="J113" s="56"/>
      <c r="K113" s="56"/>
    </row>
    <row r="114" spans="2:11" x14ac:dyDescent="0.2">
      <c r="B114" s="60"/>
      <c r="C114" s="14" t="s">
        <v>28</v>
      </c>
      <c r="D114" s="15" t="s">
        <v>0</v>
      </c>
      <c r="E114" s="16">
        <v>4328</v>
      </c>
      <c r="F114" s="17" t="s">
        <v>28</v>
      </c>
      <c r="G114" s="48" t="s">
        <v>119</v>
      </c>
      <c r="J114" s="56"/>
      <c r="K114" s="56"/>
    </row>
    <row r="115" spans="2:11" x14ac:dyDescent="0.2">
      <c r="B115" s="60"/>
      <c r="C115" s="14" t="s">
        <v>100</v>
      </c>
      <c r="D115" s="15" t="s">
        <v>101</v>
      </c>
      <c r="E115" s="16">
        <v>410</v>
      </c>
      <c r="F115" s="17" t="s">
        <v>26</v>
      </c>
      <c r="G115" s="48" t="s">
        <v>119</v>
      </c>
      <c r="J115" s="56"/>
      <c r="K115" s="56"/>
    </row>
    <row r="116" spans="2:11" x14ac:dyDescent="0.2">
      <c r="B116" s="60"/>
      <c r="C116" s="14" t="s">
        <v>50</v>
      </c>
      <c r="D116" s="15" t="s">
        <v>102</v>
      </c>
      <c r="E116" s="16">
        <v>4090</v>
      </c>
      <c r="F116" s="17" t="s">
        <v>50</v>
      </c>
      <c r="G116" s="48" t="s">
        <v>119</v>
      </c>
      <c r="J116" s="56"/>
      <c r="K116" s="56"/>
    </row>
    <row r="117" spans="2:11" x14ac:dyDescent="0.2">
      <c r="B117" s="60"/>
      <c r="C117" s="14" t="s">
        <v>43</v>
      </c>
      <c r="D117" s="15" t="s">
        <v>102</v>
      </c>
      <c r="E117" s="16">
        <v>260</v>
      </c>
      <c r="F117" s="17" t="s">
        <v>25</v>
      </c>
      <c r="G117" s="48" t="s">
        <v>118</v>
      </c>
      <c r="J117" s="56"/>
      <c r="K117" s="56"/>
    </row>
    <row r="118" spans="2:11" x14ac:dyDescent="0.2">
      <c r="B118" s="60"/>
      <c r="C118" s="14" t="s">
        <v>54</v>
      </c>
      <c r="D118" s="15" t="s">
        <v>102</v>
      </c>
      <c r="E118" s="16">
        <v>300</v>
      </c>
      <c r="F118" s="17" t="s">
        <v>27</v>
      </c>
      <c r="G118" s="48" t="s">
        <v>119</v>
      </c>
      <c r="J118" s="56"/>
      <c r="K118" s="56"/>
    </row>
    <row r="119" spans="2:11" x14ac:dyDescent="0.2">
      <c r="B119" s="60"/>
      <c r="C119" s="14" t="s">
        <v>78</v>
      </c>
      <c r="D119" s="15" t="s">
        <v>102</v>
      </c>
      <c r="E119" s="16">
        <v>1045</v>
      </c>
      <c r="F119" s="17" t="s">
        <v>25</v>
      </c>
      <c r="G119" s="48" t="s">
        <v>119</v>
      </c>
      <c r="J119" s="56"/>
      <c r="K119" s="56"/>
    </row>
    <row r="120" spans="2:11" ht="18" thickBot="1" x14ac:dyDescent="0.25">
      <c r="B120" s="59"/>
      <c r="C120" s="18" t="s">
        <v>43</v>
      </c>
      <c r="D120" s="19" t="s">
        <v>102</v>
      </c>
      <c r="E120" s="20">
        <v>110</v>
      </c>
      <c r="F120" s="21" t="s">
        <v>25</v>
      </c>
      <c r="G120" s="49" t="s">
        <v>119</v>
      </c>
      <c r="I120" s="22">
        <f>SUM(E109:E120)</f>
        <v>14152</v>
      </c>
      <c r="J120" s="56"/>
      <c r="K120" s="56"/>
    </row>
    <row r="121" spans="2:11" x14ac:dyDescent="0.2">
      <c r="B121" s="58">
        <v>41816</v>
      </c>
      <c r="C121" s="10" t="s">
        <v>43</v>
      </c>
      <c r="D121" s="11" t="s">
        <v>102</v>
      </c>
      <c r="E121" s="12">
        <v>270</v>
      </c>
      <c r="F121" s="13" t="s">
        <v>25</v>
      </c>
      <c r="G121" s="47" t="s">
        <v>118</v>
      </c>
      <c r="J121" s="56"/>
      <c r="K121" s="56"/>
    </row>
    <row r="122" spans="2:11" x14ac:dyDescent="0.2">
      <c r="B122" s="60"/>
      <c r="C122" s="14" t="s">
        <v>31</v>
      </c>
      <c r="D122" s="15" t="s">
        <v>103</v>
      </c>
      <c r="E122" s="16">
        <v>3040</v>
      </c>
      <c r="F122" s="17" t="s">
        <v>31</v>
      </c>
      <c r="G122" s="48" t="s">
        <v>118</v>
      </c>
      <c r="J122" s="56"/>
      <c r="K122" s="56"/>
    </row>
    <row r="123" spans="2:11" x14ac:dyDescent="0.2">
      <c r="B123" s="60"/>
      <c r="C123" s="14" t="s">
        <v>104</v>
      </c>
      <c r="D123" s="15" t="s">
        <v>105</v>
      </c>
      <c r="E123" s="16">
        <v>2000</v>
      </c>
      <c r="F123" s="17" t="s">
        <v>26</v>
      </c>
      <c r="G123" s="48" t="s">
        <v>119</v>
      </c>
      <c r="J123" s="56"/>
      <c r="K123" s="56"/>
    </row>
    <row r="124" spans="2:11" x14ac:dyDescent="0.2">
      <c r="B124" s="60"/>
      <c r="C124" s="14" t="s">
        <v>106</v>
      </c>
      <c r="D124" s="15" t="s">
        <v>105</v>
      </c>
      <c r="E124" s="16">
        <v>2000</v>
      </c>
      <c r="F124" s="17" t="s">
        <v>26</v>
      </c>
      <c r="G124" s="48" t="s">
        <v>119</v>
      </c>
      <c r="J124" s="56"/>
      <c r="K124" s="56"/>
    </row>
    <row r="125" spans="2:11" x14ac:dyDescent="0.2">
      <c r="B125" s="60"/>
      <c r="C125" s="14" t="s">
        <v>107</v>
      </c>
      <c r="D125" s="15" t="s">
        <v>105</v>
      </c>
      <c r="E125" s="16">
        <v>2400</v>
      </c>
      <c r="F125" s="17" t="s">
        <v>25</v>
      </c>
      <c r="G125" s="48" t="s">
        <v>119</v>
      </c>
      <c r="J125" s="56"/>
      <c r="K125" s="56"/>
    </row>
    <row r="126" spans="2:11" x14ac:dyDescent="0.2">
      <c r="B126" s="60"/>
      <c r="C126" s="14" t="s">
        <v>31</v>
      </c>
      <c r="D126" s="15" t="s">
        <v>103</v>
      </c>
      <c r="E126" s="16">
        <v>1410</v>
      </c>
      <c r="F126" s="17" t="s">
        <v>31</v>
      </c>
      <c r="G126" s="48" t="s">
        <v>118</v>
      </c>
      <c r="J126" s="56"/>
      <c r="K126" s="56"/>
    </row>
    <row r="127" spans="2:11" x14ac:dyDescent="0.2">
      <c r="B127" s="60"/>
      <c r="C127" s="14" t="s">
        <v>28</v>
      </c>
      <c r="D127" s="15" t="s">
        <v>108</v>
      </c>
      <c r="E127" s="16">
        <v>4379</v>
      </c>
      <c r="F127" s="17" t="s">
        <v>28</v>
      </c>
      <c r="G127" s="48" t="s">
        <v>119</v>
      </c>
      <c r="J127" s="56"/>
      <c r="K127" s="56"/>
    </row>
    <row r="128" spans="2:11" x14ac:dyDescent="0.2">
      <c r="B128" s="60"/>
      <c r="C128" s="14" t="s">
        <v>68</v>
      </c>
      <c r="D128" s="15" t="s">
        <v>109</v>
      </c>
      <c r="E128" s="16">
        <v>300</v>
      </c>
      <c r="F128" s="17" t="s">
        <v>25</v>
      </c>
      <c r="G128" s="48" t="s">
        <v>118</v>
      </c>
      <c r="J128" s="56"/>
      <c r="K128" s="56"/>
    </row>
    <row r="129" spans="2:11" x14ac:dyDescent="0.2">
      <c r="B129" s="60"/>
      <c r="C129" s="14" t="s">
        <v>110</v>
      </c>
      <c r="D129" s="15" t="s">
        <v>111</v>
      </c>
      <c r="E129" s="16">
        <v>19000</v>
      </c>
      <c r="F129" s="17" t="s">
        <v>24</v>
      </c>
      <c r="G129" s="48" t="s">
        <v>118</v>
      </c>
      <c r="J129" s="56"/>
      <c r="K129" s="56"/>
    </row>
    <row r="130" spans="2:11" x14ac:dyDescent="0.2">
      <c r="B130" s="60"/>
      <c r="C130" s="14" t="s">
        <v>52</v>
      </c>
      <c r="D130" s="15" t="s">
        <v>111</v>
      </c>
      <c r="E130" s="16">
        <v>250</v>
      </c>
      <c r="F130" s="17" t="s">
        <v>25</v>
      </c>
      <c r="G130" s="48" t="s">
        <v>118</v>
      </c>
      <c r="J130" s="56"/>
      <c r="K130" s="56"/>
    </row>
    <row r="131" spans="2:11" x14ac:dyDescent="0.2">
      <c r="B131" s="60"/>
      <c r="C131" s="14" t="s">
        <v>77</v>
      </c>
      <c r="D131" s="15" t="s">
        <v>111</v>
      </c>
      <c r="E131" s="16">
        <v>5770</v>
      </c>
      <c r="F131" s="17" t="s">
        <v>25</v>
      </c>
      <c r="G131" s="48" t="s">
        <v>118</v>
      </c>
      <c r="J131" s="56"/>
      <c r="K131" s="56"/>
    </row>
    <row r="132" spans="2:11" ht="18" thickBot="1" x14ac:dyDescent="0.25">
      <c r="B132" s="59"/>
      <c r="C132" s="18" t="s">
        <v>112</v>
      </c>
      <c r="D132" s="19" t="s">
        <v>111</v>
      </c>
      <c r="E132" s="20">
        <v>100</v>
      </c>
      <c r="F132" s="21" t="s">
        <v>27</v>
      </c>
      <c r="G132" s="49" t="s">
        <v>119</v>
      </c>
      <c r="I132" s="22">
        <f>SUM(E121:E132)</f>
        <v>40919</v>
      </c>
      <c r="J132" s="56"/>
      <c r="K132" s="56"/>
    </row>
    <row r="133" spans="2:11" x14ac:dyDescent="0.2">
      <c r="B133" s="58">
        <v>41817</v>
      </c>
      <c r="C133" s="10" t="s">
        <v>78</v>
      </c>
      <c r="D133" s="11" t="s">
        <v>111</v>
      </c>
      <c r="E133" s="12">
        <v>1528</v>
      </c>
      <c r="F133" s="13" t="s">
        <v>25</v>
      </c>
      <c r="G133" s="47" t="s">
        <v>119</v>
      </c>
      <c r="J133" s="56"/>
      <c r="K133" s="56"/>
    </row>
    <row r="134" spans="2:11" x14ac:dyDescent="0.2">
      <c r="B134" s="60"/>
      <c r="C134" s="14" t="s">
        <v>113</v>
      </c>
      <c r="D134" s="15" t="s">
        <v>111</v>
      </c>
      <c r="E134" s="16">
        <v>1640</v>
      </c>
      <c r="F134" s="17" t="s">
        <v>26</v>
      </c>
      <c r="G134" s="48" t="s">
        <v>119</v>
      </c>
      <c r="J134" s="56"/>
      <c r="K134" s="56"/>
    </row>
    <row r="135" spans="2:11" x14ac:dyDescent="0.2">
      <c r="B135" s="60"/>
      <c r="C135" s="14" t="s">
        <v>43</v>
      </c>
      <c r="D135" s="15" t="s">
        <v>111</v>
      </c>
      <c r="E135" s="16">
        <v>300</v>
      </c>
      <c r="F135" s="17" t="s">
        <v>25</v>
      </c>
      <c r="G135" s="48" t="s">
        <v>119</v>
      </c>
      <c r="J135" s="56"/>
      <c r="K135" s="56"/>
    </row>
    <row r="136" spans="2:11" x14ac:dyDescent="0.2">
      <c r="B136" s="60"/>
      <c r="C136" s="14" t="s">
        <v>114</v>
      </c>
      <c r="D136" s="15" t="s">
        <v>111</v>
      </c>
      <c r="E136" s="16">
        <v>1820</v>
      </c>
      <c r="F136" s="17" t="s">
        <v>25</v>
      </c>
      <c r="G136" s="48" t="s">
        <v>119</v>
      </c>
      <c r="J136" s="56"/>
      <c r="K136" s="56"/>
    </row>
    <row r="137" spans="2:11" x14ac:dyDescent="0.2">
      <c r="B137" s="60"/>
      <c r="C137" s="14" t="s">
        <v>43</v>
      </c>
      <c r="D137" s="15" t="s">
        <v>111</v>
      </c>
      <c r="E137" s="16">
        <v>130</v>
      </c>
      <c r="F137" s="17" t="s">
        <v>25</v>
      </c>
      <c r="G137" s="48" t="s">
        <v>118</v>
      </c>
      <c r="J137" s="56"/>
      <c r="K137" s="56"/>
    </row>
    <row r="138" spans="2:11" x14ac:dyDescent="0.2">
      <c r="B138" s="60"/>
      <c r="C138" s="14" t="s">
        <v>43</v>
      </c>
      <c r="D138" s="15" t="s">
        <v>111</v>
      </c>
      <c r="E138" s="16">
        <v>150</v>
      </c>
      <c r="F138" s="17" t="s">
        <v>25</v>
      </c>
      <c r="G138" s="48" t="s">
        <v>119</v>
      </c>
      <c r="J138" s="56"/>
      <c r="K138" s="56"/>
    </row>
    <row r="139" spans="2:11" x14ac:dyDescent="0.2">
      <c r="B139" s="60"/>
      <c r="C139" s="14" t="s">
        <v>31</v>
      </c>
      <c r="D139" s="15" t="s">
        <v>115</v>
      </c>
      <c r="E139" s="16">
        <v>3730</v>
      </c>
      <c r="F139" s="17" t="s">
        <v>31</v>
      </c>
      <c r="G139" s="48" t="s">
        <v>118</v>
      </c>
      <c r="J139" s="56"/>
      <c r="K139" s="56"/>
    </row>
    <row r="140" spans="2:11" x14ac:dyDescent="0.2">
      <c r="B140" s="60"/>
      <c r="C140" s="14" t="s">
        <v>31</v>
      </c>
      <c r="D140" s="15" t="s">
        <v>115</v>
      </c>
      <c r="E140" s="16">
        <v>1210</v>
      </c>
      <c r="F140" s="17" t="s">
        <v>31</v>
      </c>
      <c r="G140" s="48" t="s">
        <v>118</v>
      </c>
      <c r="J140" s="56"/>
      <c r="K140" s="56"/>
    </row>
    <row r="141" spans="2:11" x14ac:dyDescent="0.2">
      <c r="B141" s="60"/>
      <c r="C141" s="14" t="s">
        <v>116</v>
      </c>
      <c r="D141" s="15" t="s">
        <v>0</v>
      </c>
      <c r="E141" s="16">
        <v>2664</v>
      </c>
      <c r="F141" s="17" t="s">
        <v>27</v>
      </c>
      <c r="G141" s="48" t="s">
        <v>119</v>
      </c>
      <c r="J141" s="56"/>
      <c r="K141" s="56"/>
    </row>
    <row r="142" spans="2:11" x14ac:dyDescent="0.2">
      <c r="B142" s="60"/>
      <c r="C142" s="14" t="s">
        <v>117</v>
      </c>
      <c r="D142" s="15" t="s">
        <v>0</v>
      </c>
      <c r="E142" s="16">
        <v>100</v>
      </c>
      <c r="F142" s="17" t="s">
        <v>27</v>
      </c>
      <c r="G142" s="48" t="s">
        <v>119</v>
      </c>
      <c r="J142" s="56"/>
      <c r="K142" s="56"/>
    </row>
    <row r="143" spans="2:11" x14ac:dyDescent="0.2">
      <c r="B143" s="60"/>
      <c r="C143" s="14" t="s">
        <v>51</v>
      </c>
      <c r="D143" s="15" t="s">
        <v>0</v>
      </c>
      <c r="E143" s="16">
        <v>1700</v>
      </c>
      <c r="F143" s="17" t="s">
        <v>30</v>
      </c>
      <c r="G143" s="48" t="s">
        <v>119</v>
      </c>
      <c r="J143" s="56"/>
      <c r="K143" s="56"/>
    </row>
    <row r="144" spans="2:11" x14ac:dyDescent="0.2">
      <c r="B144" s="60"/>
      <c r="C144" s="14" t="s">
        <v>43</v>
      </c>
      <c r="D144" s="15" t="s">
        <v>0</v>
      </c>
      <c r="E144" s="16">
        <v>210</v>
      </c>
      <c r="F144" s="17" t="s">
        <v>25</v>
      </c>
      <c r="G144" s="48" t="s">
        <v>118</v>
      </c>
      <c r="J144" s="56"/>
      <c r="K144" s="56"/>
    </row>
    <row r="145" spans="2:11" x14ac:dyDescent="0.2">
      <c r="B145" s="60"/>
      <c r="C145" s="14" t="s">
        <v>85</v>
      </c>
      <c r="D145" s="15" t="s">
        <v>0</v>
      </c>
      <c r="E145" s="16">
        <v>1220</v>
      </c>
      <c r="F145" s="17" t="s">
        <v>25</v>
      </c>
      <c r="G145" s="48" t="s">
        <v>118</v>
      </c>
      <c r="J145" s="56"/>
      <c r="K145" s="56"/>
    </row>
    <row r="146" spans="2:11" ht="18" thickBot="1" x14ac:dyDescent="0.25">
      <c r="B146" s="59"/>
      <c r="C146" s="18" t="s">
        <v>78</v>
      </c>
      <c r="D146" s="19" t="s">
        <v>0</v>
      </c>
      <c r="E146" s="20">
        <v>2976</v>
      </c>
      <c r="F146" s="21" t="s">
        <v>25</v>
      </c>
      <c r="G146" s="49" t="s">
        <v>119</v>
      </c>
      <c r="I146" s="22">
        <f>SUM(E133:E146)</f>
        <v>19378</v>
      </c>
      <c r="J146" s="56"/>
      <c r="K146" s="56"/>
    </row>
    <row r="147" spans="2:11" x14ac:dyDescent="0.2">
      <c r="B147" s="58">
        <v>41818</v>
      </c>
      <c r="C147" s="10" t="s">
        <v>43</v>
      </c>
      <c r="D147" s="11" t="s">
        <v>38</v>
      </c>
      <c r="E147" s="12">
        <v>290</v>
      </c>
      <c r="F147" s="13" t="s">
        <v>25</v>
      </c>
      <c r="G147" s="47" t="s">
        <v>118</v>
      </c>
      <c r="J147" s="56"/>
      <c r="K147" s="56"/>
    </row>
    <row r="148" spans="2:11" ht="18" thickBot="1" x14ac:dyDescent="0.25">
      <c r="B148" s="59"/>
      <c r="C148" s="18" t="s">
        <v>31</v>
      </c>
      <c r="D148" s="19" t="s">
        <v>34</v>
      </c>
      <c r="E148" s="20">
        <v>640</v>
      </c>
      <c r="F148" s="21" t="s">
        <v>31</v>
      </c>
      <c r="G148" s="49" t="s">
        <v>118</v>
      </c>
      <c r="I148" s="22">
        <f>SUM(E147:E148)</f>
        <v>930</v>
      </c>
      <c r="J148" s="56"/>
      <c r="K148" s="56"/>
    </row>
    <row r="149" spans="2:11" x14ac:dyDescent="0.2">
      <c r="J149" s="56"/>
      <c r="K149" s="56"/>
    </row>
    <row r="151" spans="2:11" ht="18" thickBot="1" x14ac:dyDescent="0.25">
      <c r="I151" s="5" t="s">
        <v>122</v>
      </c>
      <c r="J151" s="52"/>
      <c r="K151" s="52"/>
    </row>
    <row r="152" spans="2:11" ht="18" thickBot="1" x14ac:dyDescent="0.25">
      <c r="I152" s="45">
        <f>I6+I10+I21+I29+I38+I45+I55+I63+I75+I87+I98+I108+I120+I132+I146+I148</f>
        <v>260316</v>
      </c>
      <c r="J152" s="53"/>
      <c r="K152" s="53"/>
    </row>
    <row r="153" spans="2:11" ht="18" thickBot="1" x14ac:dyDescent="0.25"/>
    <row r="154" spans="2:11" ht="18" thickBot="1" x14ac:dyDescent="0.25">
      <c r="E154" s="63" t="s">
        <v>126</v>
      </c>
      <c r="F154" s="63"/>
      <c r="I154" s="45">
        <v>79180</v>
      </c>
    </row>
    <row r="155" spans="2:11" ht="18" thickBot="1" x14ac:dyDescent="0.25">
      <c r="E155" s="54"/>
      <c r="F155" s="55"/>
    </row>
    <row r="156" spans="2:11" ht="30" thickTop="1" thickBot="1" x14ac:dyDescent="0.25">
      <c r="E156" s="62" t="s">
        <v>127</v>
      </c>
      <c r="F156" s="62"/>
      <c r="G156" s="3"/>
      <c r="H156" s="3"/>
      <c r="I156" s="57">
        <f>I152+I154</f>
        <v>339496</v>
      </c>
    </row>
    <row r="157" spans="2:11" ht="18" thickTop="1" x14ac:dyDescent="0.2"/>
  </sheetData>
  <sheetProtection password="CBC8" sheet="1" objects="1" scenarios="1"/>
  <mergeCells count="19">
    <mergeCell ref="E156:F156"/>
    <mergeCell ref="B99:B108"/>
    <mergeCell ref="B109:B120"/>
    <mergeCell ref="B121:B132"/>
    <mergeCell ref="B133:B146"/>
    <mergeCell ref="B147:B148"/>
    <mergeCell ref="E154:F154"/>
    <mergeCell ref="M25:U37"/>
    <mergeCell ref="B30:B38"/>
    <mergeCell ref="B88:B98"/>
    <mergeCell ref="B4:B6"/>
    <mergeCell ref="B7:B10"/>
    <mergeCell ref="B11:B21"/>
    <mergeCell ref="B22:B29"/>
    <mergeCell ref="B39:B45"/>
    <mergeCell ref="B46:B55"/>
    <mergeCell ref="B56:B63"/>
    <mergeCell ref="B64:B75"/>
    <mergeCell ref="B76:B87"/>
  </mergeCells>
  <phoneticPr fontId="1"/>
  <pageMargins left="0.39370078740157483" right="0.39370078740157483" top="0.59055118110236227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2020-08-11T11:24:49Z</dcterms:modified>
</cp:coreProperties>
</file>